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7695"/>
  </bookViews>
  <sheets>
    <sheet name="Consolidado de Precios Vigentes" sheetId="2" r:id="rId1"/>
  </sheets>
  <externalReferences>
    <externalReference r:id="rId2"/>
    <externalReference r:id="rId3"/>
  </externalReferences>
  <definedNames>
    <definedName name="_xlnm._FilterDatabase" localSheetId="0" hidden="1">'Consolidado de Precios Vigentes'!$B$5:$AA$73</definedName>
    <definedName name="a">'[1]Referencia de productos'!$A$10:$A$229</definedName>
    <definedName name="_xlnm.Print_Area" localSheetId="0">'Consolidado de Precios Vigentes'!$B$1:$AA$64</definedName>
    <definedName name="Código_Item">#REF!</definedName>
    <definedName name="Codigos">#REF!</definedName>
    <definedName name="CPU">#REF!</definedName>
    <definedName name="DatosOferta" localSheetId="0">'Consolidado de Precios Vigentes'!$B$5:$P$5</definedName>
    <definedName name="DatosOferta">#REF!</definedName>
    <definedName name="DatosVSiete" localSheetId="0">'Consolidado de Precios Vigentes'!$B$5:$P$5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Precios Vigentes'!#REF!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Precios Vigentes'!#REF!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Precios Vigentes'!$1:$5</definedName>
    <definedName name="unidad">[2]Hoja1!$C$956:$C$968</definedName>
    <definedName name="Version">#REF!</definedName>
    <definedName name="Z_FC764DC4_B75F_4279_8E6C_82B6B8699156_.wvu.Cols" localSheetId="0" hidden="1">'Consolidado de Precios Vigentes'!$D:$F</definedName>
    <definedName name="Z_FC764DC4_B75F_4279_8E6C_82B6B8699156_.wvu.PrintTitles" localSheetId="0" hidden="1">'Consolidado de Precios Vigentes'!$C:$G,'Consolidado de Precios Vigentes'!$5:$5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8" i="2" l="1"/>
  <c r="AC58" i="2"/>
  <c r="AB58" i="2"/>
  <c r="Z58" i="2"/>
  <c r="AC73" i="2" l="1"/>
  <c r="AB73" i="2"/>
  <c r="AC59" i="2"/>
  <c r="AB59" i="2"/>
  <c r="AC51" i="2"/>
  <c r="AB51" i="2"/>
  <c r="AC45" i="2"/>
  <c r="AB45" i="2"/>
  <c r="AC31" i="2"/>
  <c r="AB31" i="2"/>
  <c r="AC30" i="2"/>
  <c r="AB30" i="2"/>
  <c r="AC22" i="2"/>
  <c r="AB22" i="2"/>
  <c r="AC16" i="2"/>
  <c r="AB16" i="2"/>
  <c r="AC10" i="2"/>
  <c r="AB10" i="2"/>
  <c r="Y59" i="2"/>
  <c r="Y51" i="2"/>
  <c r="Y45" i="2"/>
  <c r="Y31" i="2"/>
  <c r="Y30" i="2"/>
  <c r="Y22" i="2"/>
  <c r="Y16" i="2"/>
  <c r="Y10" i="2"/>
  <c r="AB6" i="2" l="1"/>
  <c r="AB7" i="2" l="1"/>
  <c r="AB8" i="2"/>
  <c r="AB9" i="2"/>
  <c r="AB11" i="2"/>
  <c r="AB12" i="2"/>
  <c r="AB13" i="2"/>
  <c r="AB14" i="2"/>
  <c r="AB15" i="2"/>
  <c r="AB17" i="2"/>
  <c r="AB18" i="2"/>
  <c r="AB19" i="2"/>
  <c r="AB20" i="2"/>
  <c r="AB21" i="2"/>
  <c r="AB23" i="2"/>
  <c r="AB24" i="2"/>
  <c r="AB25" i="2"/>
  <c r="AB26" i="2"/>
  <c r="AB27" i="2"/>
  <c r="AB28" i="2"/>
  <c r="AB29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6" i="2"/>
  <c r="AB47" i="2"/>
  <c r="AB48" i="2"/>
  <c r="AB49" i="2"/>
  <c r="AB50" i="2"/>
  <c r="AB52" i="2"/>
  <c r="AB53" i="2"/>
  <c r="AB54" i="2"/>
  <c r="AB55" i="2"/>
  <c r="AB56" i="2"/>
  <c r="AB57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Y7" i="2" l="1"/>
  <c r="Y8" i="2"/>
  <c r="Y9" i="2"/>
  <c r="Y11" i="2"/>
  <c r="Y12" i="2"/>
  <c r="Y13" i="2"/>
  <c r="Y14" i="2"/>
  <c r="Y15" i="2"/>
  <c r="Y17" i="2"/>
  <c r="Y18" i="2"/>
  <c r="Y19" i="2"/>
  <c r="Y20" i="2"/>
  <c r="Y21" i="2"/>
  <c r="Y23" i="2"/>
  <c r="Y24" i="2"/>
  <c r="Y25" i="2"/>
  <c r="Y26" i="2"/>
  <c r="Y27" i="2"/>
  <c r="Y28" i="2"/>
  <c r="Y29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6" i="2"/>
  <c r="Y47" i="2"/>
  <c r="Y48" i="2"/>
  <c r="Y49" i="2"/>
  <c r="Y50" i="2"/>
  <c r="Y52" i="2"/>
  <c r="Y53" i="2"/>
  <c r="Y54" i="2"/>
  <c r="Y55" i="2"/>
  <c r="Y56" i="2"/>
  <c r="Y57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V46" i="2"/>
  <c r="V47" i="2"/>
  <c r="V48" i="2"/>
  <c r="Z48" i="2" l="1"/>
  <c r="AC48" i="2"/>
  <c r="Z46" i="2"/>
  <c r="AC46" i="2"/>
  <c r="Z47" i="2"/>
  <c r="AC47" i="2"/>
  <c r="Y6" i="2"/>
  <c r="V6" i="2"/>
  <c r="AC6" i="2" s="1"/>
  <c r="V7" i="2"/>
  <c r="V8" i="2"/>
  <c r="V9" i="2"/>
  <c r="V11" i="2"/>
  <c r="V12" i="2"/>
  <c r="V13" i="2"/>
  <c r="V14" i="2"/>
  <c r="V15" i="2"/>
  <c r="V17" i="2"/>
  <c r="V18" i="2"/>
  <c r="V19" i="2"/>
  <c r="V20" i="2"/>
  <c r="V21" i="2"/>
  <c r="V23" i="2"/>
  <c r="V24" i="2"/>
  <c r="V25" i="2"/>
  <c r="V26" i="2"/>
  <c r="V27" i="2"/>
  <c r="V28" i="2"/>
  <c r="V29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9" i="2"/>
  <c r="V50" i="2"/>
  <c r="V52" i="2"/>
  <c r="V53" i="2"/>
  <c r="V54" i="2"/>
  <c r="V55" i="2"/>
  <c r="V56" i="2"/>
  <c r="V57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Z71" i="2" l="1"/>
  <c r="AC71" i="2"/>
  <c r="Z67" i="2"/>
  <c r="AC67" i="2"/>
  <c r="Z57" i="2"/>
  <c r="AC57" i="2"/>
  <c r="Z44" i="2"/>
  <c r="AC44" i="2"/>
  <c r="Z36" i="2"/>
  <c r="AC36" i="2"/>
  <c r="Z26" i="2"/>
  <c r="AC26" i="2"/>
  <c r="Z17" i="2"/>
  <c r="AC17" i="2"/>
  <c r="Z7" i="2"/>
  <c r="AC7" i="2"/>
  <c r="Z70" i="2"/>
  <c r="AC70" i="2"/>
  <c r="Z52" i="2"/>
  <c r="AC52" i="2"/>
  <c r="Z39" i="2"/>
  <c r="AC39" i="2"/>
  <c r="Z29" i="2"/>
  <c r="AC29" i="2"/>
  <c r="Z20" i="2"/>
  <c r="AC20" i="2"/>
  <c r="Z11" i="2"/>
  <c r="AC11" i="2"/>
  <c r="Z69" i="2"/>
  <c r="AC69" i="2"/>
  <c r="Z65" i="2"/>
  <c r="AC65" i="2"/>
  <c r="Z61" i="2"/>
  <c r="AC61" i="2"/>
  <c r="Z55" i="2"/>
  <c r="AC55" i="2"/>
  <c r="Z50" i="2"/>
  <c r="AC50" i="2"/>
  <c r="Z42" i="2"/>
  <c r="AC42" i="2"/>
  <c r="Z38" i="2"/>
  <c r="AC38" i="2"/>
  <c r="Z34" i="2"/>
  <c r="AC34" i="2"/>
  <c r="Z28" i="2"/>
  <c r="AC28" i="2"/>
  <c r="Z24" i="2"/>
  <c r="AC24" i="2"/>
  <c r="Z19" i="2"/>
  <c r="AC19" i="2"/>
  <c r="Z14" i="2"/>
  <c r="AC14" i="2"/>
  <c r="Z9" i="2"/>
  <c r="AC9" i="2"/>
  <c r="Z63" i="2"/>
  <c r="AC63" i="2"/>
  <c r="Z53" i="2"/>
  <c r="AC53" i="2"/>
  <c r="Z40" i="2"/>
  <c r="AC40" i="2"/>
  <c r="Z32" i="2"/>
  <c r="AC32" i="2"/>
  <c r="Z21" i="2"/>
  <c r="AC21" i="2"/>
  <c r="Z12" i="2"/>
  <c r="AC12" i="2"/>
  <c r="Z66" i="2"/>
  <c r="AC66" i="2"/>
  <c r="Z62" i="2"/>
  <c r="AC62" i="2"/>
  <c r="Z56" i="2"/>
  <c r="AC56" i="2"/>
  <c r="Z43" i="2"/>
  <c r="AC43" i="2"/>
  <c r="Z35" i="2"/>
  <c r="AC35" i="2"/>
  <c r="Z25" i="2"/>
  <c r="AC25" i="2"/>
  <c r="Z15" i="2"/>
  <c r="AC15" i="2"/>
  <c r="Z6" i="2"/>
  <c r="Z72" i="2"/>
  <c r="AC72" i="2"/>
  <c r="Z68" i="2"/>
  <c r="AC68" i="2"/>
  <c r="Z64" i="2"/>
  <c r="AC64" i="2"/>
  <c r="Z60" i="2"/>
  <c r="AC60" i="2"/>
  <c r="Z54" i="2"/>
  <c r="AC54" i="2"/>
  <c r="Z49" i="2"/>
  <c r="AC49" i="2"/>
  <c r="Z41" i="2"/>
  <c r="AC41" i="2"/>
  <c r="Z37" i="2"/>
  <c r="AC37" i="2"/>
  <c r="Z33" i="2"/>
  <c r="AC33" i="2"/>
  <c r="Z27" i="2"/>
  <c r="AC27" i="2"/>
  <c r="Z23" i="2"/>
  <c r="AC23" i="2"/>
  <c r="Z18" i="2"/>
  <c r="AC18" i="2"/>
  <c r="Z13" i="2"/>
  <c r="AC13" i="2"/>
  <c r="Z8" i="2"/>
  <c r="AC8" i="2"/>
</calcChain>
</file>

<file path=xl/sharedStrings.xml><?xml version="1.0" encoding="utf-8"?>
<sst xmlns="http://schemas.openxmlformats.org/spreadsheetml/2006/main" count="1140" uniqueCount="514">
  <si>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</si>
  <si>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</si>
  <si>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</si>
  <si>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</si>
  <si>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</si>
  <si>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</si>
  <si>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</si>
  <si>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</si>
  <si>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</si>
  <si>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</si>
  <si>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</si>
  <si>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</si>
  <si>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</si>
  <si>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</si>
  <si>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</si>
  <si>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</si>
  <si>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</si>
  <si>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</si>
  <si>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</si>
  <si>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</si>
  <si>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</si>
  <si>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</si>
  <si>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</si>
  <si>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</si>
  <si>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</si>
  <si>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</si>
  <si>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</si>
  <si>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</si>
  <si>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</si>
  <si>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</si>
  <si>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</si>
  <si>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</si>
  <si>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</si>
  <si>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</si>
  <si>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</si>
  <si>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</si>
  <si>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</si>
  <si>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</si>
  <si>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</si>
  <si>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</si>
  <si>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</si>
  <si>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</si>
  <si>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</si>
  <si>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</si>
  <si>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</si>
  <si>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</si>
  <si>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</si>
  <si>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</si>
  <si>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</si>
  <si>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</si>
  <si>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</si>
  <si>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</si>
  <si>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</si>
  <si>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</si>
  <si>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</si>
  <si>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</si>
  <si>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</si>
  <si>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</si>
  <si>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</si>
  <si>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</si>
  <si>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</si>
  <si>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</si>
  <si>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</si>
  <si>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</si>
  <si>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</si>
  <si>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</si>
  <si>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</si>
  <si>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</si>
  <si>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</si>
  <si>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</si>
  <si>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</si>
  <si>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</si>
  <si>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</si>
  <si>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</si>
  <si>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</si>
  <si>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</si>
  <si>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</si>
  <si>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</si>
  <si>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</si>
  <si>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</si>
  <si>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</si>
  <si>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</si>
  <si>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</si>
  <si>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</si>
  <si>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</si>
  <si>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</si>
  <si>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</si>
  <si>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</si>
  <si>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</si>
  <si>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</si>
  <si>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</si>
  <si>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</si>
  <si>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</si>
  <si>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</si>
  <si>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</si>
  <si>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</si>
  <si>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</si>
  <si>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</si>
  <si>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</si>
  <si>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</si>
  <si>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</si>
  <si>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</si>
  <si>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</si>
  <si>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</si>
  <si>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</si>
  <si>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</si>
  <si>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</si>
  <si>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</si>
  <si>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</si>
  <si>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</si>
  <si>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</si>
  <si>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</si>
  <si>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</si>
  <si>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</si>
  <si>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</si>
  <si>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</si>
  <si>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</si>
  <si>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</si>
  <si>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</si>
  <si>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</si>
  <si>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</si>
  <si>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</si>
  <si>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</si>
  <si>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</si>
  <si>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</si>
  <si>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</si>
  <si>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</si>
  <si>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</si>
  <si>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</si>
  <si>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</si>
  <si>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</si>
  <si>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</si>
  <si>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</si>
  <si>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</si>
  <si>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</si>
  <si>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</si>
  <si>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</si>
  <si>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</si>
  <si>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</si>
  <si>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</si>
  <si>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</si>
  <si>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</si>
  <si>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</si>
  <si>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</si>
  <si>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</si>
  <si>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</si>
  <si>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</si>
  <si>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</si>
  <si>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</si>
  <si>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</si>
  <si>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</si>
  <si>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</si>
  <si>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</si>
  <si>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</si>
  <si>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</si>
  <si>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</si>
  <si>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</si>
  <si>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</si>
  <si>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</si>
  <si>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</si>
  <si>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</si>
  <si>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</si>
  <si>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</si>
  <si>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</si>
  <si>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</si>
  <si>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</si>
  <si>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</si>
  <si>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</si>
  <si>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</si>
  <si>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</si>
  <si>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</si>
  <si>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</si>
  <si>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</si>
  <si>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</si>
  <si>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</si>
  <si>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</si>
  <si>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</si>
  <si>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</si>
  <si>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</si>
  <si>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</si>
  <si>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</si>
  <si>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</si>
  <si>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</si>
  <si>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</si>
  <si>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</si>
  <si>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</si>
  <si>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</si>
  <si>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</si>
  <si>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</si>
  <si>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</si>
  <si>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</si>
  <si>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</si>
  <si>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</si>
  <si>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</si>
  <si>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</si>
  <si>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</si>
  <si>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</si>
  <si>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</si>
  <si>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</si>
  <si>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</si>
  <si>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</si>
  <si>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</si>
  <si>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</si>
  <si>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</si>
  <si>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</si>
  <si>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</si>
  <si>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</si>
  <si>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</si>
  <si>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</si>
  <si>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</si>
  <si>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</si>
  <si>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</si>
  <si>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</si>
  <si>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</si>
  <si>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</si>
  <si>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</si>
  <si>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</si>
  <si>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</si>
  <si>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</si>
  <si>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</si>
  <si>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</si>
  <si>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</si>
  <si>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</si>
  <si>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</si>
  <si>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</si>
  <si>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</si>
  <si>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</si>
  <si>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</si>
  <si>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</si>
  <si>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</si>
  <si>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</si>
  <si>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</si>
  <si>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</si>
  <si>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</si>
  <si>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</si>
  <si>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</si>
  <si>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</si>
  <si>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</si>
  <si>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</si>
  <si>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</si>
  <si>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</si>
  <si>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</si>
  <si>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</si>
  <si>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</si>
  <si>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</si>
  <si>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</si>
  <si>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</si>
  <si>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</si>
  <si>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</si>
  <si>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</si>
  <si>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</si>
  <si>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</si>
  <si>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</si>
  <si>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</si>
  <si>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</si>
  <si>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</si>
  <si>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</si>
  <si>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</si>
  <si>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</si>
  <si>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</si>
  <si>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</si>
  <si>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</si>
  <si>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</si>
  <si>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</si>
  <si>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</si>
  <si>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</si>
  <si>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</si>
  <si>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</si>
  <si>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</si>
  <si>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</si>
  <si>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</si>
  <si>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</si>
  <si>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</si>
  <si>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</si>
  <si>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</si>
  <si>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</si>
  <si>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</si>
  <si>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</si>
  <si>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</si>
  <si>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</si>
  <si>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</si>
  <si>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</si>
  <si>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</si>
  <si>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</si>
  <si>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</si>
  <si>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</si>
  <si>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</si>
  <si>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</si>
  <si>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</si>
  <si>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</si>
  <si>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</si>
  <si>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</si>
  <si>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</si>
  <si>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</si>
  <si>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</si>
  <si>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</si>
  <si>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</si>
  <si>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</si>
  <si>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</si>
  <si>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</si>
  <si>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</si>
  <si>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</si>
  <si>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</si>
  <si>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</si>
  <si>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</si>
  <si>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</si>
  <si>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</si>
  <si>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</si>
  <si>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</si>
  <si>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</si>
  <si>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</si>
  <si>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</si>
  <si>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</si>
  <si>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</si>
  <si>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</si>
  <si>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</si>
  <si>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</si>
  <si>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</si>
  <si>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</si>
  <si>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</si>
  <si>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</si>
  <si>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</si>
  <si>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</si>
  <si>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</si>
  <si>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</si>
  <si>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</si>
  <si>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</si>
  <si>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</si>
  <si>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</si>
  <si>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</si>
  <si>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</si>
  <si>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</si>
  <si>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</si>
  <si>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</si>
  <si>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</si>
  <si>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</si>
  <si>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</si>
  <si>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</si>
  <si>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</si>
  <si>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</si>
  <si>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</si>
  <si>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</si>
  <si>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</si>
  <si>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</si>
  <si>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</si>
  <si>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</si>
  <si>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</si>
  <si>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</si>
  <si>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</si>
  <si>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</si>
  <si>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</si>
  <si>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</si>
  <si>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</si>
  <si>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</si>
  <si>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</si>
  <si>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</si>
  <si>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</si>
  <si>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</si>
  <si>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</si>
  <si>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</si>
  <si>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</si>
  <si>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</si>
  <si>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</si>
  <si>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</si>
  <si>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</si>
  <si>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</si>
  <si>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</si>
  <si>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</si>
  <si>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</si>
  <si>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</si>
  <si>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</si>
  <si>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</si>
  <si>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</si>
  <si>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</si>
  <si>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</si>
  <si>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</si>
  <si>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</si>
  <si>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</si>
  <si>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</si>
  <si>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</si>
  <si>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</si>
  <si>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</si>
  <si>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</si>
  <si>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</si>
  <si>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</si>
  <si>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</si>
  <si>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</si>
  <si>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</si>
  <si>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</si>
  <si>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</si>
  <si>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</si>
  <si>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</si>
  <si>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</si>
  <si>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</si>
  <si>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</si>
  <si>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</si>
  <si>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</si>
  <si>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</si>
  <si>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</si>
  <si>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</si>
  <si>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</si>
  <si>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</si>
  <si>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</si>
  <si>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</si>
  <si>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</si>
  <si>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</si>
  <si>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</si>
  <si>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</si>
  <si>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</si>
  <si>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</si>
  <si>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</si>
  <si>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</si>
  <si>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</si>
  <si>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</si>
  <si>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</si>
  <si>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</si>
  <si>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</si>
  <si>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</si>
  <si>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</si>
  <si>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</si>
  <si>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</si>
  <si>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</si>
  <si>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</si>
  <si>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</si>
  <si>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</si>
  <si>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</si>
  <si>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</si>
  <si>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</si>
  <si>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</si>
  <si>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</si>
  <si>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</si>
  <si>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</si>
  <si>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</si>
  <si>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</si>
  <si>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</si>
  <si>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</si>
  <si>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</si>
  <si>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</si>
  <si>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</si>
  <si>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</si>
  <si>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</si>
  <si>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</si>
  <si>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</si>
  <si>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</si>
  <si>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</si>
  <si>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</si>
  <si>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</si>
  <si>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</si>
  <si>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</si>
  <si>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</si>
  <si>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Coeficiente de ajuste:</t>
  </si>
  <si>
    <t>Precio de la Unidad de Compra (SIN impuestos)</t>
  </si>
  <si>
    <t>Precio del Envase Secundario (SIN impuestos)</t>
  </si>
  <si>
    <t>Megalabs Uruguay S.A.</t>
  </si>
  <si>
    <t>CEFRADINA</t>
  </si>
  <si>
    <t>CEFRADINA 1 g/AMP INYECTABLE IM-IV</t>
  </si>
  <si>
    <t>1 g</t>
  </si>
  <si>
    <t>Precio</t>
  </si>
  <si>
    <t xml:space="preserve">CEFRADINA LIBRA 1G </t>
  </si>
  <si>
    <t>1 VIAL x 1g</t>
  </si>
  <si>
    <t xml:space="preserve">caja x  25 viales </t>
  </si>
  <si>
    <t>ÁCIDO SALICILICO</t>
  </si>
  <si>
    <t>ÁCIDO SALICILICO (15 - 20) % TÓPICO DERMICO</t>
  </si>
  <si>
    <t>(15 - 20) %</t>
  </si>
  <si>
    <t>VERRUTOPIC X 15 ML</t>
  </si>
  <si>
    <t>Frasco x 15 ml</t>
  </si>
  <si>
    <t>Renovación de Certificado de Registro en trámite</t>
  </si>
  <si>
    <t>FORTIFICADOR DE LECHE MATERNA</t>
  </si>
  <si>
    <t>FORTIFICADOR DE LECHE MATERNA POLVO</t>
  </si>
  <si>
    <t>200 - 500 g</t>
  </si>
  <si>
    <t>ROEMMERS S.A.</t>
  </si>
  <si>
    <t>PRE NAN FM 85 fortificador CAJA x 70 gr</t>
  </si>
  <si>
    <t>Suizos</t>
  </si>
  <si>
    <t>Caja</t>
  </si>
  <si>
    <t>Caja con 70 sobres x 1gr</t>
  </si>
  <si>
    <t>DABIGATRÁN 110 mg COMPRIMIDO</t>
  </si>
  <si>
    <t>110 mg</t>
  </si>
  <si>
    <t>DABIGATRÁN 150 mg COMPRIMIDO</t>
  </si>
  <si>
    <t>150 mg</t>
  </si>
  <si>
    <t>12 de Abril de 2021</t>
  </si>
  <si>
    <t>NITROGLICERINA</t>
  </si>
  <si>
    <t>NITROGLICERINA 50 mg/AMP INYECTABLE IV</t>
  </si>
  <si>
    <t>Rinque Pharma S.A.</t>
  </si>
  <si>
    <t>Nitroglicerina Sanderson solucion inyectable</t>
  </si>
  <si>
    <t xml:space="preserve"> frasco ampolla de vidrio con 10ml </t>
  </si>
  <si>
    <t>estuche de cartulina con 10 frasco ampollas</t>
  </si>
  <si>
    <t xml:space="preserve">INSULINA LISPRO 100 UI/mL INYECTABLE IM-IV-SC </t>
  </si>
  <si>
    <t>IM-IV-SC</t>
  </si>
  <si>
    <t>HUMALOG 100 UI / ML 1 VIAL 10 ML</t>
  </si>
  <si>
    <t xml:space="preserve">RASAGILINA </t>
  </si>
  <si>
    <t>RASAGILINA 1 mg COMPRIMIDO</t>
  </si>
  <si>
    <t>1 mg</t>
  </si>
  <si>
    <t>MENUIX 1 mg x 30 comp</t>
  </si>
  <si>
    <t>ACICLOVIR</t>
  </si>
  <si>
    <t>ACICLOVIR 5 % TOPICO CUTANEO</t>
  </si>
  <si>
    <t>CREMA / UNGÜENTO</t>
  </si>
  <si>
    <t>Se adjudica en aplicación del Decreto Nº 194/014.</t>
  </si>
  <si>
    <t>Expit</t>
  </si>
  <si>
    <t>pomo x 5 gramos</t>
  </si>
  <si>
    <t>Aplica reserva de mercado (Dec. 194/014)</t>
  </si>
  <si>
    <t>101/2021</t>
  </si>
  <si>
    <t>139/021</t>
  </si>
  <si>
    <t>ETOSUXIMIDA</t>
  </si>
  <si>
    <t>ETOSUXIMIDA 250 mg / 5 mL SUSPENSION</t>
  </si>
  <si>
    <t>250 mg / mL</t>
  </si>
  <si>
    <t>Única oferta que se adjudica a través de la revocación parcial de la Res. 139/021</t>
  </si>
  <si>
    <t>bajo procedimiento de uso compasivo</t>
  </si>
  <si>
    <t>No aplica</t>
  </si>
  <si>
    <t>AUSTRIA</t>
  </si>
  <si>
    <t>PETINIMID JARABE</t>
  </si>
  <si>
    <t>1 Frasco x 250ml</t>
  </si>
  <si>
    <t>caja x 1 frasco</t>
  </si>
  <si>
    <t xml:space="preserve">producto fabricado por GL PHARMA de AUSTRIA, importado por LIBRA bajo USO COMPASIVO. Se adjunta registro sanitario de origen </t>
  </si>
  <si>
    <t>"Adjudicación con Precios Vigentes a JULIO de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</si>
</sst>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00.00"/>
    <numFmt numFmtId="168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b/>
      <sz val="11"/>
      <name val="Arial Narrow"/>
      <family val="2"/>
    </font>
    <font>
      <sz val="8"/>
      <name val="Verdana"/>
      <family val="2"/>
    </font>
    <font>
      <b/>
      <sz val="11"/>
      <name val="Verdana"/>
      <family val="2"/>
    </font>
    <font>
      <sz val="10"/>
      <color theme="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4" fontId="9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locked="0"/>
    </xf>
    <xf numFmtId="49" fontId="9" fillId="0" borderId="4" xfId="4" applyNumberFormat="1" applyFont="1" applyFill="1" applyBorder="1" applyAlignment="1" applyProtection="1">
      <alignment horizontal="left" vertical="center" wrapText="1"/>
      <protection locked="0"/>
    </xf>
    <xf numFmtId="9" fontId="9" fillId="0" borderId="4" xfId="3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/>
    <xf numFmtId="4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locked="0"/>
    </xf>
    <xf numFmtId="49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hidden="1"/>
    </xf>
    <xf numFmtId="9" fontId="9" fillId="0" borderId="4" xfId="9" applyFont="1" applyFill="1" applyBorder="1" applyAlignment="1" applyProtection="1">
      <alignment horizontal="left" vertical="center" wrapText="1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49" fontId="11" fillId="0" borderId="5" xfId="0" applyNumberFormat="1" applyFont="1" applyFill="1" applyBorder="1" applyAlignment="1" applyProtection="1">
      <alignment horizontal="left" vertical="center" wrapText="1"/>
      <protection hidden="1"/>
    </xf>
    <xf numFmtId="0" fontId="13" fillId="3" borderId="0" xfId="0" applyFont="1" applyFill="1" applyBorder="1"/>
    <xf numFmtId="168" fontId="12" fillId="3" borderId="0" xfId="9" applyNumberFormat="1" applyFont="1" applyFill="1" applyBorder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</cellXfs>
  <cellStyles count="10">
    <cellStyle name="Millares" xfId="8" builtinId="3"/>
    <cellStyle name="Millares 2" xfId="4"/>
    <cellStyle name="Millares 3" xfId="5"/>
    <cellStyle name="Normal" xfId="0" builtinId="0"/>
    <cellStyle name="Normal 2" xfId="1"/>
    <cellStyle name="Normal 2 2" xfId="2"/>
    <cellStyle name="Normal 3" xfId="6"/>
    <cellStyle name="Normal 5" xfId="7"/>
    <cellStyle name="Porcentaje" xfId="9" builtinId="5"/>
    <cellStyle name="Porcentaje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278491</xdr:colOff>
      <xdr:row>0</xdr:row>
      <xdr:rowOff>66675</xdr:rowOff>
    </xdr:from>
    <xdr:to>
      <xdr:col>13</xdr:col>
      <xdr:colOff>516616</xdr:colOff>
      <xdr:row>0</xdr:row>
      <xdr:rowOff>1248229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53420" y="66675"/>
          <a:ext cx="2741839" cy="11815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3"/>
  <sheetViews>
    <sheetView showGridLines="0" tabSelected="1" topLeftCell="B1" zoomScaleNormal="100" workbookViewId="0">
      <selection activeCell="B4" sqref="B4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106.5" customHeight="1" x14ac:dyDescent="0.2">
      <c r="C1" s="2"/>
      <c r="J1" s="3"/>
    </row>
    <row r="2" spans="1:29" s="4" customFormat="1" ht="24" customHeight="1" x14ac:dyDescent="0.25">
      <c r="B2" s="42" t="s">
        <v>100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29" s="4" customFormat="1" ht="24" customHeight="1" x14ac:dyDescent="0.25">
      <c r="B3" s="42" t="s">
        <v>513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</row>
    <row r="4" spans="1:29" ht="24.95" customHeight="1" thickBot="1" x14ac:dyDescent="0.35">
      <c r="C4" s="43"/>
      <c r="D4" s="43"/>
      <c r="E4" s="1"/>
      <c r="F4" s="1"/>
      <c r="G4" s="1"/>
      <c r="H4" s="1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2" t="s">
        <v>450</v>
      </c>
      <c r="AB4" s="41">
        <v>0.17102957764777904</v>
      </c>
      <c r="AC4" s="40">
        <v>0.17102957764777904</v>
      </c>
    </row>
    <row r="5" spans="1:29" s="11" customFormat="1" ht="96.75" customHeight="1" thickBot="1" x14ac:dyDescent="0.3">
      <c r="A5" s="29" t="s">
        <v>448</v>
      </c>
      <c r="B5" s="6" t="s">
        <v>0</v>
      </c>
      <c r="C5" s="6" t="s">
        <v>1</v>
      </c>
      <c r="D5" s="7" t="s">
        <v>2</v>
      </c>
      <c r="E5" s="7" t="s">
        <v>3</v>
      </c>
      <c r="F5" s="7" t="s">
        <v>5</v>
      </c>
      <c r="G5" s="7" t="s">
        <v>4</v>
      </c>
      <c r="H5" s="6" t="s">
        <v>6</v>
      </c>
      <c r="I5" s="6" t="s">
        <v>7</v>
      </c>
      <c r="J5" s="8" t="s">
        <v>8</v>
      </c>
      <c r="K5" s="9" t="s">
        <v>438</v>
      </c>
      <c r="L5" s="8" t="s">
        <v>9</v>
      </c>
      <c r="M5" s="8" t="s">
        <v>10</v>
      </c>
      <c r="N5" s="6" t="s">
        <v>11</v>
      </c>
      <c r="O5" s="6" t="s">
        <v>351</v>
      </c>
      <c r="P5" s="7" t="s">
        <v>12</v>
      </c>
      <c r="Q5" s="8" t="s">
        <v>13</v>
      </c>
      <c r="R5" s="8" t="s">
        <v>14</v>
      </c>
      <c r="S5" s="10" t="s">
        <v>15</v>
      </c>
      <c r="T5" s="10" t="s">
        <v>16</v>
      </c>
      <c r="U5" s="10" t="s">
        <v>17</v>
      </c>
      <c r="V5" s="10" t="s">
        <v>18</v>
      </c>
      <c r="W5" s="10" t="s">
        <v>19</v>
      </c>
      <c r="X5" s="10" t="s">
        <v>20</v>
      </c>
      <c r="Y5" s="10" t="s">
        <v>21</v>
      </c>
      <c r="Z5" s="8" t="s">
        <v>22</v>
      </c>
      <c r="AA5" s="10" t="s">
        <v>23</v>
      </c>
      <c r="AB5" s="31" t="s">
        <v>451</v>
      </c>
      <c r="AC5" s="30" t="s">
        <v>452</v>
      </c>
    </row>
    <row r="6" spans="1:29" s="16" customFormat="1" ht="60" customHeight="1" x14ac:dyDescent="0.25">
      <c r="A6" s="12" t="s">
        <v>449</v>
      </c>
      <c r="B6" s="12">
        <v>3</v>
      </c>
      <c r="C6" s="12" t="s">
        <v>101</v>
      </c>
      <c r="D6" s="12" t="s">
        <v>102</v>
      </c>
      <c r="E6" s="12" t="s">
        <v>103</v>
      </c>
      <c r="F6" s="12" t="s">
        <v>24</v>
      </c>
      <c r="G6" s="12" t="s">
        <v>27</v>
      </c>
      <c r="H6" s="12" t="s">
        <v>26</v>
      </c>
      <c r="I6" s="12" t="s">
        <v>24</v>
      </c>
      <c r="J6" s="13" t="s">
        <v>27</v>
      </c>
      <c r="K6" s="12" t="s">
        <v>34</v>
      </c>
      <c r="L6" s="12" t="s">
        <v>253</v>
      </c>
      <c r="M6" s="12" t="s">
        <v>271</v>
      </c>
      <c r="N6" s="14">
        <v>43164</v>
      </c>
      <c r="O6" s="15" t="s">
        <v>327</v>
      </c>
      <c r="P6" s="14">
        <v>44727</v>
      </c>
      <c r="Q6" s="12" t="s">
        <v>42</v>
      </c>
      <c r="R6" s="23">
        <v>9.1999999999999993</v>
      </c>
      <c r="S6" s="24" t="s">
        <v>352</v>
      </c>
      <c r="T6" s="25" t="s">
        <v>353</v>
      </c>
      <c r="U6" s="23">
        <v>20</v>
      </c>
      <c r="V6" s="27">
        <f>+U6*R6</f>
        <v>184</v>
      </c>
      <c r="W6" s="26">
        <v>0.02</v>
      </c>
      <c r="X6" s="26">
        <v>0.1</v>
      </c>
      <c r="Y6" s="27">
        <f t="shared" ref="Y6:Y37" si="0">+R6*(1+W6)*(1+X6)</f>
        <v>10.3224</v>
      </c>
      <c r="Z6" s="27">
        <f>+V6*(1+W6)*(1+X6)</f>
        <v>206.44800000000004</v>
      </c>
      <c r="AA6" s="12"/>
      <c r="AB6" s="28">
        <f t="shared" ref="AB6:AB37" si="1">+R6*(1+$AB$4)</f>
        <v>10.773472114359567</v>
      </c>
      <c r="AC6" s="28">
        <f t="shared" ref="AC6:AC37" si="2">+V6*(1+$AC$4)</f>
        <v>215.46944228719136</v>
      </c>
    </row>
    <row r="7" spans="1:29" s="16" customFormat="1" ht="60" customHeight="1" x14ac:dyDescent="0.25">
      <c r="A7" s="17" t="s">
        <v>449</v>
      </c>
      <c r="B7" s="17">
        <v>4</v>
      </c>
      <c r="C7" s="17" t="s">
        <v>101</v>
      </c>
      <c r="D7" s="17" t="s">
        <v>104</v>
      </c>
      <c r="E7" s="17" t="s">
        <v>105</v>
      </c>
      <c r="F7" s="17" t="s">
        <v>60</v>
      </c>
      <c r="G7" s="17" t="s">
        <v>106</v>
      </c>
      <c r="H7" s="17" t="s">
        <v>26</v>
      </c>
      <c r="I7" s="17" t="s">
        <v>74</v>
      </c>
      <c r="J7" s="18" t="s">
        <v>27</v>
      </c>
      <c r="K7" s="17" t="s">
        <v>443</v>
      </c>
      <c r="L7" s="17" t="s">
        <v>254</v>
      </c>
      <c r="M7" s="17" t="s">
        <v>272</v>
      </c>
      <c r="N7" s="19">
        <v>44185</v>
      </c>
      <c r="O7" s="20" t="s">
        <v>328</v>
      </c>
      <c r="P7" s="19">
        <v>43713</v>
      </c>
      <c r="Q7" s="17" t="s">
        <v>40</v>
      </c>
      <c r="R7" s="23">
        <v>36.6</v>
      </c>
      <c r="S7" s="24" t="s">
        <v>354</v>
      </c>
      <c r="T7" s="25" t="s">
        <v>355</v>
      </c>
      <c r="U7" s="23">
        <v>20</v>
      </c>
      <c r="V7" s="27">
        <f>+U7*R7</f>
        <v>732</v>
      </c>
      <c r="W7" s="26">
        <v>0.02</v>
      </c>
      <c r="X7" s="26">
        <v>0.1</v>
      </c>
      <c r="Y7" s="27">
        <f t="shared" si="0"/>
        <v>41.065200000000004</v>
      </c>
      <c r="Z7" s="27">
        <f>+V7*(1+W7)*(1+X7)</f>
        <v>821.30400000000009</v>
      </c>
      <c r="AA7" s="17"/>
      <c r="AB7" s="28">
        <f t="shared" si="1"/>
        <v>42.859682541908711</v>
      </c>
      <c r="AC7" s="28">
        <f t="shared" si="2"/>
        <v>857.19365083817422</v>
      </c>
    </row>
    <row r="8" spans="1:29" s="16" customFormat="1" ht="60" customHeight="1" x14ac:dyDescent="0.25">
      <c r="A8" s="17" t="s">
        <v>449</v>
      </c>
      <c r="B8" s="17">
        <v>6</v>
      </c>
      <c r="C8" s="17" t="s">
        <v>101</v>
      </c>
      <c r="D8" s="17" t="s">
        <v>107</v>
      </c>
      <c r="E8" s="17" t="s">
        <v>108</v>
      </c>
      <c r="F8" s="17" t="s">
        <v>35</v>
      </c>
      <c r="G8" s="17" t="s">
        <v>109</v>
      </c>
      <c r="H8" s="17" t="s">
        <v>36</v>
      </c>
      <c r="I8" s="17" t="s">
        <v>24</v>
      </c>
      <c r="J8" s="18" t="s">
        <v>27</v>
      </c>
      <c r="K8" s="17" t="s">
        <v>34</v>
      </c>
      <c r="L8" s="17" t="s">
        <v>255</v>
      </c>
      <c r="M8" s="17" t="s">
        <v>273</v>
      </c>
      <c r="N8" s="19">
        <v>36504</v>
      </c>
      <c r="O8" s="20" t="s">
        <v>328</v>
      </c>
      <c r="P8" s="19">
        <v>45619</v>
      </c>
      <c r="Q8" s="17" t="s">
        <v>329</v>
      </c>
      <c r="R8" s="23">
        <v>69</v>
      </c>
      <c r="S8" s="24" t="s">
        <v>356</v>
      </c>
      <c r="T8" s="25" t="s">
        <v>80</v>
      </c>
      <c r="U8" s="23">
        <v>12</v>
      </c>
      <c r="V8" s="27">
        <f>+U8*R8</f>
        <v>828</v>
      </c>
      <c r="W8" s="26">
        <v>0.02</v>
      </c>
      <c r="X8" s="26">
        <v>0.1</v>
      </c>
      <c r="Y8" s="27">
        <f t="shared" si="0"/>
        <v>77.418000000000006</v>
      </c>
      <c r="Z8" s="27">
        <f>+V8*(1+W8)*(1+X8)</f>
        <v>929.01600000000019</v>
      </c>
      <c r="AA8" s="17"/>
      <c r="AB8" s="28">
        <f t="shared" si="1"/>
        <v>80.801040857696748</v>
      </c>
      <c r="AC8" s="28">
        <f t="shared" si="2"/>
        <v>969.61249029236103</v>
      </c>
    </row>
    <row r="9" spans="1:29" s="16" customFormat="1" ht="60" customHeight="1" x14ac:dyDescent="0.25">
      <c r="A9" s="17" t="s">
        <v>449</v>
      </c>
      <c r="B9" s="17">
        <v>8</v>
      </c>
      <c r="C9" s="17" t="s">
        <v>110</v>
      </c>
      <c r="D9" s="17" t="s">
        <v>111</v>
      </c>
      <c r="E9" s="17" t="s">
        <v>112</v>
      </c>
      <c r="F9" s="17" t="s">
        <v>94</v>
      </c>
      <c r="G9" s="17" t="s">
        <v>48</v>
      </c>
      <c r="H9" s="17" t="s">
        <v>55</v>
      </c>
      <c r="I9" s="17" t="s">
        <v>33</v>
      </c>
      <c r="J9" s="18" t="s">
        <v>27</v>
      </c>
      <c r="K9" s="17" t="s">
        <v>34</v>
      </c>
      <c r="L9" s="17" t="s">
        <v>256</v>
      </c>
      <c r="M9" s="17" t="s">
        <v>274</v>
      </c>
      <c r="N9" s="19">
        <v>42968</v>
      </c>
      <c r="O9" s="20" t="s">
        <v>328</v>
      </c>
      <c r="P9" s="19">
        <v>44315</v>
      </c>
      <c r="Q9" s="17" t="s">
        <v>330</v>
      </c>
      <c r="R9" s="23">
        <v>285</v>
      </c>
      <c r="S9" s="24" t="s">
        <v>357</v>
      </c>
      <c r="T9" s="25" t="s">
        <v>358</v>
      </c>
      <c r="U9" s="23">
        <v>1</v>
      </c>
      <c r="V9" s="27">
        <f>+U9*R9</f>
        <v>285</v>
      </c>
      <c r="W9" s="26">
        <v>0.02</v>
      </c>
      <c r="X9" s="26">
        <v>0.1</v>
      </c>
      <c r="Y9" s="27">
        <f t="shared" si="0"/>
        <v>319.77000000000004</v>
      </c>
      <c r="Z9" s="27">
        <f>+V9*(1+W9)*(1+X9)</f>
        <v>319.77000000000004</v>
      </c>
      <c r="AA9" s="17" t="s">
        <v>424</v>
      </c>
      <c r="AB9" s="28">
        <f t="shared" si="1"/>
        <v>333.74342962961703</v>
      </c>
      <c r="AC9" s="28">
        <f t="shared" si="2"/>
        <v>333.74342962961703</v>
      </c>
    </row>
    <row r="10" spans="1:29" s="16" customFormat="1" ht="60" customHeight="1" x14ac:dyDescent="0.25">
      <c r="A10" s="17" t="s">
        <v>500</v>
      </c>
      <c r="B10" s="17">
        <v>10</v>
      </c>
      <c r="C10" s="17" t="s">
        <v>113</v>
      </c>
      <c r="D10" s="17" t="s">
        <v>454</v>
      </c>
      <c r="E10" s="17" t="s">
        <v>455</v>
      </c>
      <c r="F10" s="17" t="s">
        <v>94</v>
      </c>
      <c r="G10" s="17" t="s">
        <v>456</v>
      </c>
      <c r="H10" s="17" t="s">
        <v>41</v>
      </c>
      <c r="I10" s="17" t="s">
        <v>33</v>
      </c>
      <c r="J10" s="18" t="s">
        <v>27</v>
      </c>
      <c r="K10" s="17" t="s">
        <v>457</v>
      </c>
      <c r="L10" s="17" t="s">
        <v>256</v>
      </c>
      <c r="M10" s="17" t="s">
        <v>458</v>
      </c>
      <c r="N10" s="19">
        <v>44861</v>
      </c>
      <c r="O10" s="20" t="s">
        <v>328</v>
      </c>
      <c r="P10" s="19">
        <v>44334</v>
      </c>
      <c r="Q10" s="17" t="s">
        <v>40</v>
      </c>
      <c r="R10" s="23">
        <v>41</v>
      </c>
      <c r="S10" s="24" t="s">
        <v>459</v>
      </c>
      <c r="T10" s="25" t="s">
        <v>460</v>
      </c>
      <c r="U10" s="23">
        <v>25</v>
      </c>
      <c r="V10" s="27">
        <v>1025</v>
      </c>
      <c r="W10" s="26">
        <v>0.02</v>
      </c>
      <c r="X10" s="26">
        <v>0.1</v>
      </c>
      <c r="Y10" s="27">
        <f t="shared" si="0"/>
        <v>46.002000000000002</v>
      </c>
      <c r="Z10" s="27">
        <v>1150.0500000000002</v>
      </c>
      <c r="AA10" s="17"/>
      <c r="AB10" s="28">
        <f t="shared" si="1"/>
        <v>48.012212683558943</v>
      </c>
      <c r="AC10" s="28">
        <f t="shared" si="2"/>
        <v>1200.3053170889734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3">
        <v>180</v>
      </c>
      <c r="S11" s="24" t="s">
        <v>359</v>
      </c>
      <c r="T11" s="25" t="s">
        <v>360</v>
      </c>
      <c r="U11" s="23">
        <v>1</v>
      </c>
      <c r="V11" s="27">
        <f>+U11*R11</f>
        <v>180</v>
      </c>
      <c r="W11" s="26">
        <v>0.02</v>
      </c>
      <c r="X11" s="26">
        <v>0.1</v>
      </c>
      <c r="Y11" s="27">
        <f t="shared" si="0"/>
        <v>201.96</v>
      </c>
      <c r="Z11" s="27">
        <f>+V11*(1+W11)*(1+X11)</f>
        <v>201.96</v>
      </c>
      <c r="AA11" s="17"/>
      <c r="AB11" s="28">
        <f t="shared" si="1"/>
        <v>210.78532397660024</v>
      </c>
      <c r="AC11" s="28">
        <f t="shared" si="2"/>
        <v>210.78532397660024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3">
        <v>849</v>
      </c>
      <c r="S12" s="24" t="s">
        <v>361</v>
      </c>
      <c r="T12" s="25" t="s">
        <v>362</v>
      </c>
      <c r="U12" s="23">
        <v>10</v>
      </c>
      <c r="V12" s="27">
        <f>+U12*R12</f>
        <v>8490</v>
      </c>
      <c r="W12" s="26">
        <v>0.02</v>
      </c>
      <c r="X12" s="26">
        <v>0.1</v>
      </c>
      <c r="Y12" s="27">
        <f t="shared" si="0"/>
        <v>952.57800000000009</v>
      </c>
      <c r="Z12" s="27">
        <f>+V12*(1+W12)*(1+X12)</f>
        <v>9525.7800000000007</v>
      </c>
      <c r="AA12" s="17" t="s">
        <v>425</v>
      </c>
      <c r="AB12" s="28">
        <f t="shared" si="1"/>
        <v>994.20411142296439</v>
      </c>
      <c r="AC12" s="28">
        <f t="shared" si="2"/>
        <v>9942.0411142296434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3">
        <v>21.857199999999999</v>
      </c>
      <c r="S13" s="24">
        <v>1</v>
      </c>
      <c r="T13" s="25" t="s">
        <v>363</v>
      </c>
      <c r="U13" s="23">
        <v>25</v>
      </c>
      <c r="V13" s="27">
        <f>+U13*R13</f>
        <v>546.42999999999995</v>
      </c>
      <c r="W13" s="26">
        <v>0.02</v>
      </c>
      <c r="X13" s="26">
        <v>0.1</v>
      </c>
      <c r="Y13" s="27">
        <f t="shared" si="0"/>
        <v>24.523778400000001</v>
      </c>
      <c r="Z13" s="27">
        <f>+V13*(1+W13)*(1+X13)</f>
        <v>613.09445999999991</v>
      </c>
      <c r="AA13" s="17" t="s">
        <v>426</v>
      </c>
      <c r="AB13" s="28">
        <f t="shared" si="1"/>
        <v>25.595427684563035</v>
      </c>
      <c r="AC13" s="28">
        <f t="shared" si="2"/>
        <v>639.88569211407582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3">
        <v>180</v>
      </c>
      <c r="S14" s="24" t="s">
        <v>364</v>
      </c>
      <c r="T14" s="25" t="s">
        <v>365</v>
      </c>
      <c r="U14" s="23">
        <v>1</v>
      </c>
      <c r="V14" s="27">
        <f>+U14*R14</f>
        <v>180</v>
      </c>
      <c r="W14" s="26"/>
      <c r="X14" s="26">
        <v>0.22</v>
      </c>
      <c r="Y14" s="27">
        <f t="shared" si="0"/>
        <v>219.6</v>
      </c>
      <c r="Z14" s="27">
        <f>+V14*(1+W14)*(1+X14)</f>
        <v>219.6</v>
      </c>
      <c r="AA14" s="17"/>
      <c r="AB14" s="28">
        <f t="shared" si="1"/>
        <v>210.78532397660024</v>
      </c>
      <c r="AC14" s="28">
        <f t="shared" si="2"/>
        <v>210.78532397660024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3">
        <v>64</v>
      </c>
      <c r="S15" s="24" t="s">
        <v>366</v>
      </c>
      <c r="T15" s="25" t="s">
        <v>367</v>
      </c>
      <c r="U15" s="23">
        <v>1</v>
      </c>
      <c r="V15" s="27">
        <f>+U15*R15</f>
        <v>64</v>
      </c>
      <c r="W15" s="26"/>
      <c r="X15" s="26">
        <v>0.22</v>
      </c>
      <c r="Y15" s="27">
        <f t="shared" si="0"/>
        <v>78.08</v>
      </c>
      <c r="Z15" s="27">
        <f>+V15*(1+W15)*(1+X15)</f>
        <v>78.08</v>
      </c>
      <c r="AA15" s="17"/>
      <c r="AB15" s="28">
        <f t="shared" si="1"/>
        <v>74.945892969457859</v>
      </c>
      <c r="AC15" s="28">
        <f t="shared" si="2"/>
        <v>74.945892969457859</v>
      </c>
    </row>
    <row r="16" spans="1:29" s="16" customFormat="1" ht="60" customHeight="1" x14ac:dyDescent="0.25">
      <c r="A16" s="17" t="s">
        <v>500</v>
      </c>
      <c r="B16" s="17">
        <v>26</v>
      </c>
      <c r="C16" s="17" t="s">
        <v>128</v>
      </c>
      <c r="D16" s="17" t="s">
        <v>461</v>
      </c>
      <c r="E16" s="17" t="s">
        <v>462</v>
      </c>
      <c r="F16" s="17" t="s">
        <v>63</v>
      </c>
      <c r="G16" s="17" t="s">
        <v>463</v>
      </c>
      <c r="H16" s="17" t="s">
        <v>118</v>
      </c>
      <c r="I16" s="17" t="s">
        <v>38</v>
      </c>
      <c r="J16" s="18" t="s">
        <v>27</v>
      </c>
      <c r="K16" s="17" t="s">
        <v>252</v>
      </c>
      <c r="L16" s="17" t="s">
        <v>262</v>
      </c>
      <c r="M16" s="17" t="s">
        <v>464</v>
      </c>
      <c r="N16" s="19">
        <v>39101</v>
      </c>
      <c r="O16" s="20" t="s">
        <v>327</v>
      </c>
      <c r="P16" s="19">
        <v>43731</v>
      </c>
      <c r="Q16" s="17" t="s">
        <v>44</v>
      </c>
      <c r="R16" s="23">
        <v>316</v>
      </c>
      <c r="S16" s="24" t="s">
        <v>465</v>
      </c>
      <c r="T16" s="25"/>
      <c r="U16" s="23">
        <v>1</v>
      </c>
      <c r="V16" s="27">
        <v>316</v>
      </c>
      <c r="W16" s="26">
        <v>0.02</v>
      </c>
      <c r="X16" s="26">
        <v>0.1</v>
      </c>
      <c r="Y16" s="27">
        <f t="shared" si="0"/>
        <v>354.55200000000002</v>
      </c>
      <c r="Z16" s="27">
        <v>354.55200000000002</v>
      </c>
      <c r="AA16" s="17" t="s">
        <v>466</v>
      </c>
      <c r="AB16" s="28">
        <f t="shared" si="1"/>
        <v>370.04534653669816</v>
      </c>
      <c r="AC16" s="28">
        <f t="shared" si="2"/>
        <v>370.04534653669816</v>
      </c>
    </row>
    <row r="17" spans="1:29" s="16" customFormat="1" ht="60" customHeight="1" x14ac:dyDescent="0.25">
      <c r="A17" s="17" t="s">
        <v>449</v>
      </c>
      <c r="B17" s="17">
        <v>27</v>
      </c>
      <c r="C17" s="17" t="s">
        <v>128</v>
      </c>
      <c r="D17" s="17" t="s">
        <v>130</v>
      </c>
      <c r="E17" s="17" t="s">
        <v>131</v>
      </c>
      <c r="F17" s="17" t="s">
        <v>24</v>
      </c>
      <c r="G17" s="17" t="s">
        <v>67</v>
      </c>
      <c r="H17" s="17" t="s">
        <v>26</v>
      </c>
      <c r="I17" s="17" t="s">
        <v>24</v>
      </c>
      <c r="J17" s="18" t="s">
        <v>27</v>
      </c>
      <c r="K17" s="17" t="s">
        <v>34</v>
      </c>
      <c r="L17" s="17" t="s">
        <v>255</v>
      </c>
      <c r="M17" s="17" t="s">
        <v>280</v>
      </c>
      <c r="N17" s="19">
        <v>44791</v>
      </c>
      <c r="O17" s="20" t="s">
        <v>328</v>
      </c>
      <c r="P17" s="19">
        <v>44440</v>
      </c>
      <c r="Q17" s="17" t="s">
        <v>335</v>
      </c>
      <c r="R17" s="23">
        <v>109</v>
      </c>
      <c r="S17" s="24" t="s">
        <v>368</v>
      </c>
      <c r="T17" s="25" t="s">
        <v>77</v>
      </c>
      <c r="U17" s="23">
        <v>30</v>
      </c>
      <c r="V17" s="27">
        <f>+U17*R17</f>
        <v>3270</v>
      </c>
      <c r="W17" s="26">
        <v>0.02</v>
      </c>
      <c r="X17" s="26">
        <v>0.1</v>
      </c>
      <c r="Y17" s="27">
        <f t="shared" si="0"/>
        <v>122.29800000000002</v>
      </c>
      <c r="Z17" s="27">
        <f>+V17*(1+W17)*(1+X17)</f>
        <v>3668.9400000000005</v>
      </c>
      <c r="AA17" s="17"/>
      <c r="AB17" s="28">
        <f t="shared" si="1"/>
        <v>127.64222396360792</v>
      </c>
      <c r="AC17" s="28">
        <f t="shared" si="2"/>
        <v>3829.2667189082376</v>
      </c>
    </row>
    <row r="18" spans="1:29" s="16" customFormat="1" ht="60" customHeight="1" x14ac:dyDescent="0.25">
      <c r="A18" s="17" t="s">
        <v>449</v>
      </c>
      <c r="B18" s="17">
        <v>28</v>
      </c>
      <c r="C18" s="17" t="s">
        <v>128</v>
      </c>
      <c r="D18" s="17" t="s">
        <v>132</v>
      </c>
      <c r="E18" s="17" t="s">
        <v>133</v>
      </c>
      <c r="F18" s="17" t="s">
        <v>134</v>
      </c>
      <c r="G18" s="17" t="s">
        <v>27</v>
      </c>
      <c r="H18" s="17" t="s">
        <v>118</v>
      </c>
      <c r="I18" s="17" t="s">
        <v>92</v>
      </c>
      <c r="J18" s="18" t="s">
        <v>27</v>
      </c>
      <c r="K18" s="17" t="s">
        <v>34</v>
      </c>
      <c r="L18" s="17" t="s">
        <v>253</v>
      </c>
      <c r="M18" s="17" t="s">
        <v>281</v>
      </c>
      <c r="N18" s="19">
        <v>43640</v>
      </c>
      <c r="O18" s="20" t="s">
        <v>327</v>
      </c>
      <c r="P18" s="19" t="s">
        <v>28</v>
      </c>
      <c r="Q18" s="17" t="s">
        <v>44</v>
      </c>
      <c r="R18" s="23">
        <v>618</v>
      </c>
      <c r="S18" s="24" t="s">
        <v>369</v>
      </c>
      <c r="T18" s="25" t="s">
        <v>370</v>
      </c>
      <c r="U18" s="23">
        <v>1</v>
      </c>
      <c r="V18" s="27">
        <f>+U18*R18</f>
        <v>618</v>
      </c>
      <c r="W18" s="26">
        <v>0.02</v>
      </c>
      <c r="X18" s="26">
        <v>0.1</v>
      </c>
      <c r="Y18" s="27">
        <f t="shared" si="0"/>
        <v>693.39600000000007</v>
      </c>
      <c r="Z18" s="27">
        <f>+V18*(1+W18)*(1+X18)</f>
        <v>693.39600000000007</v>
      </c>
      <c r="AA18" s="17"/>
      <c r="AB18" s="28">
        <f t="shared" si="1"/>
        <v>723.69627898632746</v>
      </c>
      <c r="AC18" s="28">
        <f t="shared" si="2"/>
        <v>723.69627898632746</v>
      </c>
    </row>
    <row r="19" spans="1:29" s="16" customFormat="1" ht="60" customHeight="1" x14ac:dyDescent="0.25">
      <c r="A19" s="17" t="s">
        <v>449</v>
      </c>
      <c r="B19" s="17">
        <v>29</v>
      </c>
      <c r="C19" s="17" t="s">
        <v>128</v>
      </c>
      <c r="D19" s="17" t="s">
        <v>135</v>
      </c>
      <c r="E19" s="17" t="s">
        <v>136</v>
      </c>
      <c r="F19" s="17" t="s">
        <v>91</v>
      </c>
      <c r="G19" s="17" t="s">
        <v>27</v>
      </c>
      <c r="H19" s="17" t="s">
        <v>137</v>
      </c>
      <c r="I19" s="17" t="s">
        <v>92</v>
      </c>
      <c r="J19" s="18" t="s">
        <v>27</v>
      </c>
      <c r="K19" s="17" t="s">
        <v>444</v>
      </c>
      <c r="L19" s="17" t="s">
        <v>262</v>
      </c>
      <c r="M19" s="17" t="s">
        <v>282</v>
      </c>
      <c r="N19" s="19">
        <v>13482</v>
      </c>
      <c r="O19" s="20" t="s">
        <v>327</v>
      </c>
      <c r="P19" s="19">
        <v>44107</v>
      </c>
      <c r="Q19" s="17" t="s">
        <v>44</v>
      </c>
      <c r="R19" s="23">
        <v>95.34</v>
      </c>
      <c r="S19" s="24" t="s">
        <v>371</v>
      </c>
      <c r="T19" s="25"/>
      <c r="U19" s="23">
        <v>1</v>
      </c>
      <c r="V19" s="27">
        <f>+U19*R19</f>
        <v>95.34</v>
      </c>
      <c r="W19" s="26">
        <v>0</v>
      </c>
      <c r="X19" s="26">
        <v>0.22</v>
      </c>
      <c r="Y19" s="27">
        <f t="shared" si="0"/>
        <v>116.31480000000001</v>
      </c>
      <c r="Z19" s="27">
        <f>+V19*(1+W19)*(1+X19)</f>
        <v>116.31480000000001</v>
      </c>
      <c r="AA19" s="17"/>
      <c r="AB19" s="28">
        <f t="shared" si="1"/>
        <v>111.64595993293926</v>
      </c>
      <c r="AC19" s="28">
        <f t="shared" si="2"/>
        <v>111.64595993293926</v>
      </c>
    </row>
    <row r="20" spans="1:29" s="16" customFormat="1" ht="60" customHeight="1" x14ac:dyDescent="0.25">
      <c r="A20" s="17" t="s">
        <v>449</v>
      </c>
      <c r="B20" s="17">
        <v>33</v>
      </c>
      <c r="C20" s="17" t="s">
        <v>128</v>
      </c>
      <c r="D20" s="17" t="s">
        <v>138</v>
      </c>
      <c r="E20" s="17" t="s">
        <v>139</v>
      </c>
      <c r="F20" s="17" t="s">
        <v>140</v>
      </c>
      <c r="G20" s="17">
        <v>5.0000000000000001E-3</v>
      </c>
      <c r="H20" s="17" t="s">
        <v>118</v>
      </c>
      <c r="I20" s="17" t="s">
        <v>38</v>
      </c>
      <c r="J20" s="18" t="s">
        <v>27</v>
      </c>
      <c r="K20" s="17" t="s">
        <v>34</v>
      </c>
      <c r="L20" s="17" t="s">
        <v>260</v>
      </c>
      <c r="M20" s="17" t="s">
        <v>283</v>
      </c>
      <c r="N20" s="19">
        <v>36304</v>
      </c>
      <c r="O20" s="20" t="s">
        <v>328</v>
      </c>
      <c r="P20" s="19">
        <v>43714</v>
      </c>
      <c r="Q20" s="17" t="s">
        <v>46</v>
      </c>
      <c r="R20" s="23">
        <v>140</v>
      </c>
      <c r="S20" s="24" t="s">
        <v>372</v>
      </c>
      <c r="T20" s="25" t="s">
        <v>373</v>
      </c>
      <c r="U20" s="23">
        <v>1</v>
      </c>
      <c r="V20" s="27">
        <f>+U20*R20</f>
        <v>140</v>
      </c>
      <c r="W20" s="26">
        <v>0.02</v>
      </c>
      <c r="X20" s="26">
        <v>0.1</v>
      </c>
      <c r="Y20" s="27">
        <f t="shared" si="0"/>
        <v>157.08000000000001</v>
      </c>
      <c r="Z20" s="27">
        <f>+V20*(1+W20)*(1+X20)</f>
        <v>157.08000000000001</v>
      </c>
      <c r="AA20" s="17" t="s">
        <v>427</v>
      </c>
      <c r="AB20" s="28">
        <f t="shared" si="1"/>
        <v>163.94414087068907</v>
      </c>
      <c r="AC20" s="28">
        <f t="shared" si="2"/>
        <v>163.94414087068907</v>
      </c>
    </row>
    <row r="21" spans="1:29" s="16" customFormat="1" ht="60" customHeight="1" x14ac:dyDescent="0.25">
      <c r="A21" s="17" t="s">
        <v>449</v>
      </c>
      <c r="B21" s="17">
        <v>34</v>
      </c>
      <c r="C21" s="17" t="s">
        <v>128</v>
      </c>
      <c r="D21" s="17" t="s">
        <v>27</v>
      </c>
      <c r="E21" s="17" t="s">
        <v>141</v>
      </c>
      <c r="F21" s="17" t="s">
        <v>91</v>
      </c>
      <c r="G21" s="17" t="s">
        <v>27</v>
      </c>
      <c r="H21" s="17" t="s">
        <v>137</v>
      </c>
      <c r="I21" s="17" t="s">
        <v>38</v>
      </c>
      <c r="J21" s="18" t="s">
        <v>27</v>
      </c>
      <c r="K21" s="17" t="s">
        <v>441</v>
      </c>
      <c r="L21" s="17" t="s">
        <v>262</v>
      </c>
      <c r="M21" s="17" t="s">
        <v>284</v>
      </c>
      <c r="N21" s="19">
        <v>74048</v>
      </c>
      <c r="O21" s="20" t="s">
        <v>327</v>
      </c>
      <c r="P21" s="19">
        <v>45227</v>
      </c>
      <c r="Q21" s="17" t="s">
        <v>44</v>
      </c>
      <c r="R21" s="23">
        <v>140</v>
      </c>
      <c r="S21" s="24" t="s">
        <v>374</v>
      </c>
      <c r="T21" s="25"/>
      <c r="U21" s="23">
        <v>1</v>
      </c>
      <c r="V21" s="27">
        <f>+U21*R21</f>
        <v>140</v>
      </c>
      <c r="W21" s="26">
        <v>0</v>
      </c>
      <c r="X21" s="26">
        <v>0.22</v>
      </c>
      <c r="Y21" s="27">
        <f t="shared" si="0"/>
        <v>170.79999999999998</v>
      </c>
      <c r="Z21" s="27">
        <f>+V21*(1+W21)*(1+X21)</f>
        <v>170.79999999999998</v>
      </c>
      <c r="AA21" s="17"/>
      <c r="AB21" s="28">
        <f t="shared" si="1"/>
        <v>163.94414087068907</v>
      </c>
      <c r="AC21" s="28">
        <f t="shared" si="2"/>
        <v>163.94414087068907</v>
      </c>
    </row>
    <row r="22" spans="1:29" s="16" customFormat="1" ht="60" customHeight="1" x14ac:dyDescent="0.25">
      <c r="A22" s="17" t="s">
        <v>500</v>
      </c>
      <c r="B22" s="17">
        <v>36</v>
      </c>
      <c r="C22" s="17" t="s">
        <v>59</v>
      </c>
      <c r="D22" s="17" t="s">
        <v>467</v>
      </c>
      <c r="E22" s="17" t="s">
        <v>468</v>
      </c>
      <c r="F22" s="17" t="s">
        <v>60</v>
      </c>
      <c r="G22" s="17" t="s">
        <v>27</v>
      </c>
      <c r="H22" s="17" t="s">
        <v>26</v>
      </c>
      <c r="I22" s="17" t="s">
        <v>61</v>
      </c>
      <c r="J22" s="18" t="s">
        <v>469</v>
      </c>
      <c r="K22" s="17" t="s">
        <v>252</v>
      </c>
      <c r="L22" s="17" t="s">
        <v>470</v>
      </c>
      <c r="M22" s="17" t="s">
        <v>471</v>
      </c>
      <c r="N22" s="19">
        <v>83276</v>
      </c>
      <c r="O22" s="20" t="s">
        <v>332</v>
      </c>
      <c r="P22" s="19">
        <v>44833</v>
      </c>
      <c r="Q22" s="17" t="s">
        <v>472</v>
      </c>
      <c r="R22" s="23">
        <v>24</v>
      </c>
      <c r="S22" s="24" t="s">
        <v>473</v>
      </c>
      <c r="T22" s="25" t="s">
        <v>474</v>
      </c>
      <c r="U22" s="23">
        <v>70</v>
      </c>
      <c r="V22" s="27">
        <v>1680</v>
      </c>
      <c r="W22" s="26">
        <v>0.02</v>
      </c>
      <c r="X22" s="26">
        <v>0.1</v>
      </c>
      <c r="Y22" s="27">
        <f t="shared" si="0"/>
        <v>26.928000000000004</v>
      </c>
      <c r="Z22" s="27">
        <v>1884.9600000000003</v>
      </c>
      <c r="AA22" s="17"/>
      <c r="AB22" s="28">
        <f t="shared" si="1"/>
        <v>28.104709863546695</v>
      </c>
      <c r="AC22" s="28">
        <f t="shared" si="2"/>
        <v>1967.3296904482688</v>
      </c>
    </row>
    <row r="23" spans="1:29" s="16" customFormat="1" ht="60" customHeight="1" x14ac:dyDescent="0.25">
      <c r="A23" s="17" t="s">
        <v>449</v>
      </c>
      <c r="B23" s="17">
        <v>38</v>
      </c>
      <c r="C23" s="17" t="s">
        <v>59</v>
      </c>
      <c r="D23" s="17" t="s">
        <v>142</v>
      </c>
      <c r="E23" s="17" t="s">
        <v>143</v>
      </c>
      <c r="F23" s="17" t="s">
        <v>140</v>
      </c>
      <c r="G23" s="17" t="s">
        <v>27</v>
      </c>
      <c r="H23" s="17" t="s">
        <v>26</v>
      </c>
      <c r="I23" s="17" t="s">
        <v>61</v>
      </c>
      <c r="J23" s="18" t="s">
        <v>27</v>
      </c>
      <c r="K23" s="17" t="s">
        <v>34</v>
      </c>
      <c r="L23" s="17" t="s">
        <v>256</v>
      </c>
      <c r="M23" s="17" t="s">
        <v>285</v>
      </c>
      <c r="N23" s="19">
        <v>86510</v>
      </c>
      <c r="O23" s="20" t="s">
        <v>332</v>
      </c>
      <c r="P23" s="19">
        <v>45328</v>
      </c>
      <c r="Q23" s="17" t="s">
        <v>95</v>
      </c>
      <c r="R23" s="23">
        <v>420</v>
      </c>
      <c r="S23" s="24" t="s">
        <v>375</v>
      </c>
      <c r="T23" s="25" t="s">
        <v>376</v>
      </c>
      <c r="U23" s="23">
        <v>1</v>
      </c>
      <c r="V23" s="27">
        <f t="shared" ref="V23:V29" si="3">+U23*R23</f>
        <v>420</v>
      </c>
      <c r="W23" s="26">
        <v>0.02</v>
      </c>
      <c r="X23" s="26">
        <v>0.1</v>
      </c>
      <c r="Y23" s="27">
        <f t="shared" si="0"/>
        <v>471.24000000000007</v>
      </c>
      <c r="Z23" s="27">
        <f t="shared" ref="Z23:Z29" si="4">+V23*(1+W23)*(1+X23)</f>
        <v>471.24000000000007</v>
      </c>
      <c r="AA23" s="17"/>
      <c r="AB23" s="28">
        <f t="shared" si="1"/>
        <v>491.83242261206721</v>
      </c>
      <c r="AC23" s="28">
        <f t="shared" si="2"/>
        <v>491.83242261206721</v>
      </c>
    </row>
    <row r="24" spans="1:29" s="16" customFormat="1" ht="60" customHeight="1" x14ac:dyDescent="0.25">
      <c r="A24" s="17" t="s">
        <v>449</v>
      </c>
      <c r="B24" s="17">
        <v>39</v>
      </c>
      <c r="C24" s="17" t="s">
        <v>59</v>
      </c>
      <c r="D24" s="17" t="s">
        <v>65</v>
      </c>
      <c r="E24" s="17" t="s">
        <v>144</v>
      </c>
      <c r="F24" s="17" t="s">
        <v>66</v>
      </c>
      <c r="G24" s="17" t="s">
        <v>145</v>
      </c>
      <c r="H24" s="17" t="s">
        <v>64</v>
      </c>
      <c r="I24" s="17" t="s">
        <v>61</v>
      </c>
      <c r="J24" s="18" t="s">
        <v>146</v>
      </c>
      <c r="K24" s="17" t="s">
        <v>34</v>
      </c>
      <c r="L24" s="17" t="s">
        <v>255</v>
      </c>
      <c r="M24" s="17" t="s">
        <v>286</v>
      </c>
      <c r="N24" s="19">
        <v>79446</v>
      </c>
      <c r="O24" s="20" t="s">
        <v>332</v>
      </c>
      <c r="P24" s="19">
        <v>44831</v>
      </c>
      <c r="Q24" s="17" t="s">
        <v>62</v>
      </c>
      <c r="R24" s="23">
        <v>105</v>
      </c>
      <c r="S24" s="24" t="s">
        <v>377</v>
      </c>
      <c r="T24" s="25" t="s">
        <v>378</v>
      </c>
      <c r="U24" s="23">
        <v>1</v>
      </c>
      <c r="V24" s="27">
        <f t="shared" si="3"/>
        <v>105</v>
      </c>
      <c r="W24" s="26">
        <v>0.02</v>
      </c>
      <c r="X24" s="26">
        <v>0.1</v>
      </c>
      <c r="Y24" s="27">
        <f t="shared" si="0"/>
        <v>117.81000000000002</v>
      </c>
      <c r="Z24" s="27">
        <f t="shared" si="4"/>
        <v>117.81000000000002</v>
      </c>
      <c r="AA24" s="17" t="s">
        <v>428</v>
      </c>
      <c r="AB24" s="28">
        <f t="shared" si="1"/>
        <v>122.9581056530168</v>
      </c>
      <c r="AC24" s="28">
        <f t="shared" si="2"/>
        <v>122.9581056530168</v>
      </c>
    </row>
    <row r="25" spans="1:29" s="16" customFormat="1" ht="60" customHeight="1" x14ac:dyDescent="0.25">
      <c r="A25" s="17" t="s">
        <v>449</v>
      </c>
      <c r="B25" s="17">
        <v>40</v>
      </c>
      <c r="C25" s="17" t="s">
        <v>147</v>
      </c>
      <c r="D25" s="17" t="s">
        <v>148</v>
      </c>
      <c r="E25" s="17" t="s">
        <v>149</v>
      </c>
      <c r="F25" s="17" t="s">
        <v>24</v>
      </c>
      <c r="G25" s="17" t="s">
        <v>48</v>
      </c>
      <c r="H25" s="17" t="s">
        <v>26</v>
      </c>
      <c r="I25" s="17" t="s">
        <v>24</v>
      </c>
      <c r="J25" s="18" t="s">
        <v>27</v>
      </c>
      <c r="K25" s="17" t="s">
        <v>34</v>
      </c>
      <c r="L25" s="17" t="s">
        <v>254</v>
      </c>
      <c r="M25" s="17" t="s">
        <v>287</v>
      </c>
      <c r="N25" s="19">
        <v>44078</v>
      </c>
      <c r="O25" s="20" t="s">
        <v>328</v>
      </c>
      <c r="P25" s="19">
        <v>43901</v>
      </c>
      <c r="Q25" s="17" t="s">
        <v>47</v>
      </c>
      <c r="R25" s="23">
        <v>45</v>
      </c>
      <c r="S25" s="24" t="s">
        <v>379</v>
      </c>
      <c r="T25" s="25" t="s">
        <v>380</v>
      </c>
      <c r="U25" s="23">
        <v>50</v>
      </c>
      <c r="V25" s="27">
        <f t="shared" si="3"/>
        <v>2250</v>
      </c>
      <c r="W25" s="26">
        <v>0.02</v>
      </c>
      <c r="X25" s="26">
        <v>0.1</v>
      </c>
      <c r="Y25" s="27">
        <f t="shared" si="0"/>
        <v>50.49</v>
      </c>
      <c r="Z25" s="27">
        <f t="shared" si="4"/>
        <v>2524.5</v>
      </c>
      <c r="AA25" s="17" t="s">
        <v>429</v>
      </c>
      <c r="AB25" s="28">
        <f t="shared" si="1"/>
        <v>52.69633099415006</v>
      </c>
      <c r="AC25" s="28">
        <f t="shared" si="2"/>
        <v>2634.8165497075029</v>
      </c>
    </row>
    <row r="26" spans="1:29" s="16" customFormat="1" ht="60" customHeight="1" x14ac:dyDescent="0.25">
      <c r="A26" s="17" t="s">
        <v>449</v>
      </c>
      <c r="B26" s="17">
        <v>42</v>
      </c>
      <c r="C26" s="17" t="s">
        <v>147</v>
      </c>
      <c r="D26" s="17" t="s">
        <v>150</v>
      </c>
      <c r="E26" s="17" t="s">
        <v>151</v>
      </c>
      <c r="F26" s="17" t="s">
        <v>24</v>
      </c>
      <c r="G26" s="17" t="s">
        <v>152</v>
      </c>
      <c r="H26" s="17" t="s">
        <v>26</v>
      </c>
      <c r="I26" s="17" t="s">
        <v>24</v>
      </c>
      <c r="J26" s="18" t="s">
        <v>27</v>
      </c>
      <c r="K26" s="17" t="s">
        <v>34</v>
      </c>
      <c r="L26" s="17" t="s">
        <v>453</v>
      </c>
      <c r="M26" s="17" t="s">
        <v>288</v>
      </c>
      <c r="N26" s="19">
        <v>41942</v>
      </c>
      <c r="O26" s="20" t="s">
        <v>328</v>
      </c>
      <c r="P26" s="19" t="s">
        <v>28</v>
      </c>
      <c r="Q26" s="17" t="s">
        <v>336</v>
      </c>
      <c r="R26" s="23">
        <v>9</v>
      </c>
      <c r="S26" s="24" t="s">
        <v>70</v>
      </c>
      <c r="T26" s="25" t="s">
        <v>381</v>
      </c>
      <c r="U26" s="23">
        <v>30</v>
      </c>
      <c r="V26" s="27">
        <f t="shared" si="3"/>
        <v>270</v>
      </c>
      <c r="W26" s="26">
        <v>0.02</v>
      </c>
      <c r="X26" s="26">
        <v>0.1</v>
      </c>
      <c r="Y26" s="27">
        <f t="shared" si="0"/>
        <v>10.098000000000001</v>
      </c>
      <c r="Z26" s="27">
        <f t="shared" si="4"/>
        <v>302.94</v>
      </c>
      <c r="AA26" s="17"/>
      <c r="AB26" s="28">
        <f t="shared" si="1"/>
        <v>10.539266198830012</v>
      </c>
      <c r="AC26" s="28">
        <f t="shared" si="2"/>
        <v>316.17798596490036</v>
      </c>
    </row>
    <row r="27" spans="1:29" s="16" customFormat="1" ht="60" customHeight="1" x14ac:dyDescent="0.25">
      <c r="A27" s="17" t="s">
        <v>449</v>
      </c>
      <c r="B27" s="17">
        <v>45</v>
      </c>
      <c r="C27" s="17" t="s">
        <v>153</v>
      </c>
      <c r="D27" s="17" t="s">
        <v>154</v>
      </c>
      <c r="E27" s="17" t="s">
        <v>155</v>
      </c>
      <c r="F27" s="17" t="s">
        <v>94</v>
      </c>
      <c r="G27" s="17" t="s">
        <v>156</v>
      </c>
      <c r="H27" s="17" t="s">
        <v>54</v>
      </c>
      <c r="I27" s="17" t="s">
        <v>33</v>
      </c>
      <c r="J27" s="18" t="s">
        <v>27</v>
      </c>
      <c r="K27" s="17" t="s">
        <v>34</v>
      </c>
      <c r="L27" s="17" t="s">
        <v>263</v>
      </c>
      <c r="M27" s="17" t="s">
        <v>289</v>
      </c>
      <c r="N27" s="19">
        <v>43569</v>
      </c>
      <c r="O27" s="20" t="s">
        <v>328</v>
      </c>
      <c r="P27" s="19" t="s">
        <v>78</v>
      </c>
      <c r="Q27" s="17" t="s">
        <v>337</v>
      </c>
      <c r="R27" s="23">
        <v>260</v>
      </c>
      <c r="S27" s="24" t="s">
        <v>382</v>
      </c>
      <c r="T27" s="25" t="s">
        <v>382</v>
      </c>
      <c r="U27" s="23">
        <v>1</v>
      </c>
      <c r="V27" s="27">
        <f t="shared" si="3"/>
        <v>260</v>
      </c>
      <c r="W27" s="26">
        <v>0.02</v>
      </c>
      <c r="X27" s="26">
        <v>0.1</v>
      </c>
      <c r="Y27" s="27">
        <f t="shared" si="0"/>
        <v>291.72000000000003</v>
      </c>
      <c r="Z27" s="27">
        <f t="shared" si="4"/>
        <v>291.72000000000003</v>
      </c>
      <c r="AA27" s="17"/>
      <c r="AB27" s="28">
        <f t="shared" si="1"/>
        <v>304.46769018842252</v>
      </c>
      <c r="AC27" s="28">
        <f t="shared" si="2"/>
        <v>304.46769018842252</v>
      </c>
    </row>
    <row r="28" spans="1:29" s="16" customFormat="1" ht="60" customHeight="1" x14ac:dyDescent="0.25">
      <c r="A28" s="17" t="s">
        <v>449</v>
      </c>
      <c r="B28" s="17">
        <v>49</v>
      </c>
      <c r="C28" s="17" t="s">
        <v>157</v>
      </c>
      <c r="D28" s="17" t="s">
        <v>158</v>
      </c>
      <c r="E28" s="17" t="s">
        <v>159</v>
      </c>
      <c r="F28" s="17" t="s">
        <v>94</v>
      </c>
      <c r="G28" s="17" t="s">
        <v>57</v>
      </c>
      <c r="H28" s="17" t="s">
        <v>55</v>
      </c>
      <c r="I28" s="17" t="s">
        <v>33</v>
      </c>
      <c r="J28" s="18" t="s">
        <v>27</v>
      </c>
      <c r="K28" s="17" t="s">
        <v>34</v>
      </c>
      <c r="L28" s="17" t="s">
        <v>264</v>
      </c>
      <c r="M28" s="17" t="s">
        <v>290</v>
      </c>
      <c r="N28" s="19">
        <v>29936</v>
      </c>
      <c r="O28" s="20" t="s">
        <v>328</v>
      </c>
      <c r="P28" s="19" t="s">
        <v>28</v>
      </c>
      <c r="Q28" s="17" t="s">
        <v>52</v>
      </c>
      <c r="R28" s="23">
        <v>15556.34</v>
      </c>
      <c r="S28" s="24" t="s">
        <v>383</v>
      </c>
      <c r="T28" s="25" t="s">
        <v>384</v>
      </c>
      <c r="U28" s="23">
        <v>2</v>
      </c>
      <c r="V28" s="27">
        <f t="shared" si="3"/>
        <v>31112.68</v>
      </c>
      <c r="W28" s="26">
        <v>0.02</v>
      </c>
      <c r="X28" s="26">
        <v>0.1</v>
      </c>
      <c r="Y28" s="27">
        <f t="shared" si="0"/>
        <v>17454.213480000002</v>
      </c>
      <c r="Z28" s="27">
        <f t="shared" si="4"/>
        <v>34908.426960000004</v>
      </c>
      <c r="AA28" s="17"/>
      <c r="AB28" s="28">
        <f t="shared" si="1"/>
        <v>18216.93425994525</v>
      </c>
      <c r="AC28" s="28">
        <f t="shared" si="2"/>
        <v>36433.8685198905</v>
      </c>
    </row>
    <row r="29" spans="1:29" s="16" customFormat="1" ht="60" customHeight="1" x14ac:dyDescent="0.25">
      <c r="A29" s="17" t="s">
        <v>449</v>
      </c>
      <c r="B29" s="17">
        <v>50</v>
      </c>
      <c r="C29" s="17" t="s">
        <v>157</v>
      </c>
      <c r="D29" s="17" t="s">
        <v>160</v>
      </c>
      <c r="E29" s="17" t="s">
        <v>161</v>
      </c>
      <c r="F29" s="17" t="s">
        <v>24</v>
      </c>
      <c r="G29" s="17" t="s">
        <v>89</v>
      </c>
      <c r="H29" s="17" t="s">
        <v>26</v>
      </c>
      <c r="I29" s="17" t="s">
        <v>24</v>
      </c>
      <c r="J29" s="18" t="s">
        <v>27</v>
      </c>
      <c r="K29" s="17" t="s">
        <v>34</v>
      </c>
      <c r="L29" s="17" t="s">
        <v>453</v>
      </c>
      <c r="M29" s="17" t="s">
        <v>291</v>
      </c>
      <c r="N29" s="19">
        <v>44796</v>
      </c>
      <c r="O29" s="20" t="s">
        <v>328</v>
      </c>
      <c r="P29" s="19">
        <v>44293</v>
      </c>
      <c r="Q29" s="17" t="s">
        <v>336</v>
      </c>
      <c r="R29" s="23">
        <v>15</v>
      </c>
      <c r="S29" s="24" t="s">
        <v>68</v>
      </c>
      <c r="T29" s="25" t="s">
        <v>381</v>
      </c>
      <c r="U29" s="23">
        <v>30</v>
      </c>
      <c r="V29" s="27">
        <f t="shared" si="3"/>
        <v>450</v>
      </c>
      <c r="W29" s="26">
        <v>0.02</v>
      </c>
      <c r="X29" s="26">
        <v>0.1</v>
      </c>
      <c r="Y29" s="27">
        <f t="shared" si="0"/>
        <v>16.830000000000002</v>
      </c>
      <c r="Z29" s="27">
        <f t="shared" si="4"/>
        <v>504.90000000000003</v>
      </c>
      <c r="AA29" s="17"/>
      <c r="AB29" s="28">
        <f t="shared" si="1"/>
        <v>17.565443664716685</v>
      </c>
      <c r="AC29" s="28">
        <f t="shared" si="2"/>
        <v>526.9633099415006</v>
      </c>
    </row>
    <row r="30" spans="1:29" s="16" customFormat="1" ht="60" customHeight="1" x14ac:dyDescent="0.25">
      <c r="A30" s="17" t="s">
        <v>500</v>
      </c>
      <c r="B30" s="17">
        <v>52</v>
      </c>
      <c r="C30" s="17" t="s">
        <v>157</v>
      </c>
      <c r="D30" s="17" t="s">
        <v>162</v>
      </c>
      <c r="E30" s="17" t="s">
        <v>475</v>
      </c>
      <c r="F30" s="17" t="s">
        <v>24</v>
      </c>
      <c r="G30" s="17" t="s">
        <v>476</v>
      </c>
      <c r="H30" s="17" t="s">
        <v>26</v>
      </c>
      <c r="I30" s="17" t="s">
        <v>24</v>
      </c>
      <c r="J30" s="18" t="s">
        <v>27</v>
      </c>
      <c r="K30" s="17" t="s">
        <v>252</v>
      </c>
      <c r="L30" s="17" t="s">
        <v>264</v>
      </c>
      <c r="M30" s="17" t="s">
        <v>292</v>
      </c>
      <c r="N30" s="19">
        <v>42240</v>
      </c>
      <c r="O30" s="20" t="s">
        <v>328</v>
      </c>
      <c r="P30" s="19" t="s">
        <v>338</v>
      </c>
      <c r="Q30" s="17" t="s">
        <v>52</v>
      </c>
      <c r="R30" s="23">
        <v>28.85</v>
      </c>
      <c r="S30" s="24" t="s">
        <v>385</v>
      </c>
      <c r="T30" s="25" t="s">
        <v>384</v>
      </c>
      <c r="U30" s="23">
        <v>30</v>
      </c>
      <c r="V30" s="27">
        <v>865.5</v>
      </c>
      <c r="W30" s="26">
        <v>0.02</v>
      </c>
      <c r="X30" s="26">
        <v>0.1</v>
      </c>
      <c r="Y30" s="27">
        <f t="shared" si="0"/>
        <v>32.369700000000009</v>
      </c>
      <c r="Z30" s="27">
        <v>971.09100000000012</v>
      </c>
      <c r="AA30" s="17" t="s">
        <v>430</v>
      </c>
      <c r="AB30" s="28">
        <f t="shared" si="1"/>
        <v>33.784203315138427</v>
      </c>
      <c r="AC30" s="28">
        <f t="shared" si="2"/>
        <v>1013.5260994541528</v>
      </c>
    </row>
    <row r="31" spans="1:29" s="16" customFormat="1" ht="60" customHeight="1" x14ac:dyDescent="0.25">
      <c r="A31" s="17" t="s">
        <v>500</v>
      </c>
      <c r="B31" s="17">
        <v>53</v>
      </c>
      <c r="C31" s="17" t="s">
        <v>157</v>
      </c>
      <c r="D31" s="17" t="s">
        <v>162</v>
      </c>
      <c r="E31" s="17" t="s">
        <v>477</v>
      </c>
      <c r="F31" s="17" t="s">
        <v>24</v>
      </c>
      <c r="G31" s="17" t="s">
        <v>478</v>
      </c>
      <c r="H31" s="17" t="s">
        <v>26</v>
      </c>
      <c r="I31" s="17" t="s">
        <v>24</v>
      </c>
      <c r="J31" s="18" t="s">
        <v>27</v>
      </c>
      <c r="K31" s="17" t="s">
        <v>252</v>
      </c>
      <c r="L31" s="17" t="s">
        <v>264</v>
      </c>
      <c r="M31" s="17" t="s">
        <v>292</v>
      </c>
      <c r="N31" s="19">
        <v>43079</v>
      </c>
      <c r="O31" s="20" t="s">
        <v>328</v>
      </c>
      <c r="P31" s="19" t="s">
        <v>479</v>
      </c>
      <c r="Q31" s="17" t="s">
        <v>52</v>
      </c>
      <c r="R31" s="23">
        <v>28.85</v>
      </c>
      <c r="S31" s="24" t="s">
        <v>385</v>
      </c>
      <c r="T31" s="25" t="s">
        <v>384</v>
      </c>
      <c r="U31" s="23">
        <v>30</v>
      </c>
      <c r="V31" s="27">
        <v>865.5</v>
      </c>
      <c r="W31" s="26">
        <v>0.02</v>
      </c>
      <c r="X31" s="26">
        <v>0.1</v>
      </c>
      <c r="Y31" s="27">
        <f t="shared" si="0"/>
        <v>32.369700000000009</v>
      </c>
      <c r="Z31" s="27">
        <v>971.09100000000012</v>
      </c>
      <c r="AA31" s="17" t="s">
        <v>430</v>
      </c>
      <c r="AB31" s="28">
        <f t="shared" si="1"/>
        <v>33.784203315138427</v>
      </c>
      <c r="AC31" s="28">
        <f t="shared" si="2"/>
        <v>1013.5260994541528</v>
      </c>
    </row>
    <row r="32" spans="1:29" s="16" customFormat="1" ht="60" customHeight="1" x14ac:dyDescent="0.25">
      <c r="A32" s="17" t="s">
        <v>449</v>
      </c>
      <c r="B32" s="17">
        <v>54</v>
      </c>
      <c r="C32" s="17" t="s">
        <v>157</v>
      </c>
      <c r="D32" s="17" t="s">
        <v>162</v>
      </c>
      <c r="E32" s="17" t="s">
        <v>163</v>
      </c>
      <c r="F32" s="17" t="s">
        <v>24</v>
      </c>
      <c r="G32" s="17" t="s">
        <v>81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264</v>
      </c>
      <c r="M32" s="17" t="s">
        <v>292</v>
      </c>
      <c r="N32" s="19">
        <v>42239</v>
      </c>
      <c r="O32" s="20" t="s">
        <v>328</v>
      </c>
      <c r="P32" s="19" t="s">
        <v>338</v>
      </c>
      <c r="Q32" s="17" t="s">
        <v>52</v>
      </c>
      <c r="R32" s="23">
        <v>28.85</v>
      </c>
      <c r="S32" s="24" t="s">
        <v>385</v>
      </c>
      <c r="T32" s="25" t="s">
        <v>384</v>
      </c>
      <c r="U32" s="23">
        <v>30</v>
      </c>
      <c r="V32" s="27">
        <f t="shared" ref="V32:V44" si="5">+U32*R32</f>
        <v>865.5</v>
      </c>
      <c r="W32" s="26">
        <v>0.02</v>
      </c>
      <c r="X32" s="26">
        <v>0.1</v>
      </c>
      <c r="Y32" s="27">
        <f t="shared" si="0"/>
        <v>32.369700000000009</v>
      </c>
      <c r="Z32" s="27">
        <f t="shared" ref="Z32:Z44" si="6">+V32*(1+W32)*(1+X32)</f>
        <v>971.09100000000012</v>
      </c>
      <c r="AA32" s="17" t="s">
        <v>430</v>
      </c>
      <c r="AB32" s="28">
        <f t="shared" si="1"/>
        <v>33.784203315138427</v>
      </c>
      <c r="AC32" s="28">
        <f t="shared" si="2"/>
        <v>1013.5260994541528</v>
      </c>
    </row>
    <row r="33" spans="1:29" s="16" customFormat="1" ht="60" customHeight="1" x14ac:dyDescent="0.25">
      <c r="A33" s="17" t="s">
        <v>449</v>
      </c>
      <c r="B33" s="17">
        <v>58</v>
      </c>
      <c r="C33" s="17" t="s">
        <v>157</v>
      </c>
      <c r="D33" s="17" t="s">
        <v>164</v>
      </c>
      <c r="E33" s="17" t="s">
        <v>165</v>
      </c>
      <c r="F33" s="17" t="s">
        <v>94</v>
      </c>
      <c r="G33" s="17" t="s">
        <v>166</v>
      </c>
      <c r="H33" s="17" t="s">
        <v>55</v>
      </c>
      <c r="I33" s="17" t="s">
        <v>33</v>
      </c>
      <c r="J33" s="18" t="s">
        <v>27</v>
      </c>
      <c r="K33" s="17" t="s">
        <v>34</v>
      </c>
      <c r="L33" s="17" t="s">
        <v>265</v>
      </c>
      <c r="M33" s="17" t="s">
        <v>293</v>
      </c>
      <c r="N33" s="19">
        <v>45220</v>
      </c>
      <c r="O33" s="20" t="s">
        <v>328</v>
      </c>
      <c r="P33" s="19">
        <v>45000</v>
      </c>
      <c r="Q33" s="17" t="s">
        <v>40</v>
      </c>
      <c r="R33" s="23">
        <v>11820</v>
      </c>
      <c r="S33" s="24" t="s">
        <v>386</v>
      </c>
      <c r="T33" s="25" t="s">
        <v>387</v>
      </c>
      <c r="U33" s="23">
        <v>1</v>
      </c>
      <c r="V33" s="27">
        <f t="shared" si="5"/>
        <v>11820</v>
      </c>
      <c r="W33" s="26">
        <v>0.02</v>
      </c>
      <c r="X33" s="26">
        <v>0.1</v>
      </c>
      <c r="Y33" s="27">
        <f t="shared" si="0"/>
        <v>13262.04</v>
      </c>
      <c r="Z33" s="27">
        <f t="shared" si="6"/>
        <v>13262.04</v>
      </c>
      <c r="AA33" s="17"/>
      <c r="AB33" s="28">
        <f t="shared" si="1"/>
        <v>13841.569607796748</v>
      </c>
      <c r="AC33" s="28">
        <f t="shared" si="2"/>
        <v>13841.569607796748</v>
      </c>
    </row>
    <row r="34" spans="1:29" s="16" customFormat="1" ht="60" customHeight="1" x14ac:dyDescent="0.25">
      <c r="A34" s="17" t="s">
        <v>449</v>
      </c>
      <c r="B34" s="17">
        <v>59</v>
      </c>
      <c r="C34" s="17" t="s">
        <v>157</v>
      </c>
      <c r="D34" s="17" t="s">
        <v>164</v>
      </c>
      <c r="E34" s="17" t="s">
        <v>167</v>
      </c>
      <c r="F34" s="17" t="s">
        <v>94</v>
      </c>
      <c r="G34" s="17" t="s">
        <v>168</v>
      </c>
      <c r="H34" s="17" t="s">
        <v>55</v>
      </c>
      <c r="I34" s="17" t="s">
        <v>33</v>
      </c>
      <c r="J34" s="18" t="s">
        <v>27</v>
      </c>
      <c r="K34" s="17" t="s">
        <v>34</v>
      </c>
      <c r="L34" s="17" t="s">
        <v>265</v>
      </c>
      <c r="M34" s="17" t="s">
        <v>294</v>
      </c>
      <c r="N34" s="19">
        <v>45219</v>
      </c>
      <c r="O34" s="20" t="s">
        <v>328</v>
      </c>
      <c r="P34" s="19">
        <v>45000</v>
      </c>
      <c r="Q34" s="17" t="s">
        <v>40</v>
      </c>
      <c r="R34" s="23">
        <v>7380</v>
      </c>
      <c r="S34" s="24" t="s">
        <v>386</v>
      </c>
      <c r="T34" s="25" t="s">
        <v>387</v>
      </c>
      <c r="U34" s="23">
        <v>1</v>
      </c>
      <c r="V34" s="27">
        <f t="shared" si="5"/>
        <v>7380</v>
      </c>
      <c r="W34" s="26">
        <v>0.02</v>
      </c>
      <c r="X34" s="26">
        <v>0.1</v>
      </c>
      <c r="Y34" s="27">
        <f t="shared" si="0"/>
        <v>8280.36</v>
      </c>
      <c r="Z34" s="27">
        <f t="shared" si="6"/>
        <v>8280.36</v>
      </c>
      <c r="AA34" s="17"/>
      <c r="AB34" s="28">
        <f t="shared" si="1"/>
        <v>8642.1982830406087</v>
      </c>
      <c r="AC34" s="28">
        <f t="shared" si="2"/>
        <v>8642.1982830406087</v>
      </c>
    </row>
    <row r="35" spans="1:29" s="16" customFormat="1" ht="60" customHeight="1" x14ac:dyDescent="0.25">
      <c r="A35" s="17" t="s">
        <v>449</v>
      </c>
      <c r="B35" s="17">
        <v>66</v>
      </c>
      <c r="C35" s="17" t="s">
        <v>169</v>
      </c>
      <c r="D35" s="17" t="s">
        <v>170</v>
      </c>
      <c r="E35" s="17" t="s">
        <v>171</v>
      </c>
      <c r="F35" s="17" t="s">
        <v>24</v>
      </c>
      <c r="G35" s="17" t="s">
        <v>25</v>
      </c>
      <c r="H35" s="17" t="s">
        <v>26</v>
      </c>
      <c r="I35" s="17" t="s">
        <v>24</v>
      </c>
      <c r="J35" s="18" t="s">
        <v>27</v>
      </c>
      <c r="K35" s="17" t="s">
        <v>34</v>
      </c>
      <c r="L35" s="17" t="s">
        <v>256</v>
      </c>
      <c r="M35" s="17" t="s">
        <v>295</v>
      </c>
      <c r="N35" s="19">
        <v>37720</v>
      </c>
      <c r="O35" s="20" t="s">
        <v>328</v>
      </c>
      <c r="P35" s="19">
        <v>44016</v>
      </c>
      <c r="Q35" s="17" t="s">
        <v>40</v>
      </c>
      <c r="R35" s="23">
        <v>310</v>
      </c>
      <c r="S35" s="24" t="s">
        <v>388</v>
      </c>
      <c r="T35" s="25" t="s">
        <v>389</v>
      </c>
      <c r="U35" s="23">
        <v>20</v>
      </c>
      <c r="V35" s="27">
        <f t="shared" si="5"/>
        <v>6200</v>
      </c>
      <c r="W35" s="26">
        <v>0.02</v>
      </c>
      <c r="X35" s="26">
        <v>0.1</v>
      </c>
      <c r="Y35" s="27">
        <f t="shared" si="0"/>
        <v>347.82</v>
      </c>
      <c r="Z35" s="27">
        <f t="shared" si="6"/>
        <v>6956.4000000000005</v>
      </c>
      <c r="AA35" s="17"/>
      <c r="AB35" s="28">
        <f t="shared" si="1"/>
        <v>363.01916907081153</v>
      </c>
      <c r="AC35" s="28">
        <f t="shared" si="2"/>
        <v>7260.3833814162299</v>
      </c>
    </row>
    <row r="36" spans="1:29" s="16" customFormat="1" ht="60" customHeight="1" x14ac:dyDescent="0.25">
      <c r="A36" s="17" t="s">
        <v>449</v>
      </c>
      <c r="B36" s="17">
        <v>68</v>
      </c>
      <c r="C36" s="17" t="s">
        <v>73</v>
      </c>
      <c r="D36" s="17" t="s">
        <v>172</v>
      </c>
      <c r="E36" s="17" t="s">
        <v>173</v>
      </c>
      <c r="F36" s="17" t="s">
        <v>24</v>
      </c>
      <c r="G36" s="17" t="s">
        <v>27</v>
      </c>
      <c r="H36" s="17" t="s">
        <v>26</v>
      </c>
      <c r="I36" s="17" t="s">
        <v>24</v>
      </c>
      <c r="J36" s="18" t="s">
        <v>27</v>
      </c>
      <c r="K36" s="17" t="s">
        <v>34</v>
      </c>
      <c r="L36" s="17" t="s">
        <v>260</v>
      </c>
      <c r="M36" s="17" t="s">
        <v>296</v>
      </c>
      <c r="N36" s="19">
        <v>44720</v>
      </c>
      <c r="O36" s="20" t="s">
        <v>328</v>
      </c>
      <c r="P36" s="19">
        <v>45159</v>
      </c>
      <c r="Q36" s="17" t="s">
        <v>40</v>
      </c>
      <c r="R36" s="23">
        <v>16</v>
      </c>
      <c r="S36" s="24" t="s">
        <v>390</v>
      </c>
      <c r="T36" s="25" t="s">
        <v>391</v>
      </c>
      <c r="U36" s="23">
        <v>3</v>
      </c>
      <c r="V36" s="27">
        <f t="shared" si="5"/>
        <v>48</v>
      </c>
      <c r="W36" s="26">
        <v>0.02</v>
      </c>
      <c r="X36" s="26">
        <v>0.1</v>
      </c>
      <c r="Y36" s="27">
        <f t="shared" si="0"/>
        <v>17.952000000000002</v>
      </c>
      <c r="Z36" s="27">
        <f t="shared" si="6"/>
        <v>53.856000000000009</v>
      </c>
      <c r="AA36" s="17"/>
      <c r="AB36" s="28">
        <f t="shared" si="1"/>
        <v>18.736473242364465</v>
      </c>
      <c r="AC36" s="28">
        <f t="shared" si="2"/>
        <v>56.20941972709339</v>
      </c>
    </row>
    <row r="37" spans="1:29" s="16" customFormat="1" ht="60" customHeight="1" x14ac:dyDescent="0.25">
      <c r="A37" s="17" t="s">
        <v>449</v>
      </c>
      <c r="B37" s="17">
        <v>69</v>
      </c>
      <c r="C37" s="17" t="s">
        <v>174</v>
      </c>
      <c r="D37" s="17" t="s">
        <v>175</v>
      </c>
      <c r="E37" s="17" t="s">
        <v>176</v>
      </c>
      <c r="F37" s="17" t="s">
        <v>63</v>
      </c>
      <c r="G37" s="17" t="s">
        <v>27</v>
      </c>
      <c r="H37" s="17" t="s">
        <v>98</v>
      </c>
      <c r="I37" s="17" t="s">
        <v>38</v>
      </c>
      <c r="J37" s="18" t="s">
        <v>27</v>
      </c>
      <c r="K37" s="17" t="s">
        <v>34</v>
      </c>
      <c r="L37" s="17" t="s">
        <v>453</v>
      </c>
      <c r="M37" s="17" t="s">
        <v>297</v>
      </c>
      <c r="N37" s="19">
        <v>15219</v>
      </c>
      <c r="O37" s="20" t="s">
        <v>328</v>
      </c>
      <c r="P37" s="19">
        <v>44063</v>
      </c>
      <c r="Q37" s="17" t="s">
        <v>336</v>
      </c>
      <c r="R37" s="23">
        <v>67.5</v>
      </c>
      <c r="S37" s="24" t="s">
        <v>392</v>
      </c>
      <c r="T37" s="25" t="s">
        <v>80</v>
      </c>
      <c r="U37" s="23">
        <v>1</v>
      </c>
      <c r="V37" s="27">
        <f t="shared" si="5"/>
        <v>67.5</v>
      </c>
      <c r="W37" s="26">
        <v>0.02</v>
      </c>
      <c r="X37" s="26">
        <v>0.1</v>
      </c>
      <c r="Y37" s="27">
        <f t="shared" si="0"/>
        <v>75.734999999999999</v>
      </c>
      <c r="Z37" s="27">
        <f t="shared" si="6"/>
        <v>75.734999999999999</v>
      </c>
      <c r="AA37" s="17"/>
      <c r="AB37" s="28">
        <f t="shared" si="1"/>
        <v>79.04449649122509</v>
      </c>
      <c r="AC37" s="28">
        <f t="shared" si="2"/>
        <v>79.04449649122509</v>
      </c>
    </row>
    <row r="38" spans="1:29" s="16" customFormat="1" ht="60" customHeight="1" x14ac:dyDescent="0.25">
      <c r="A38" s="17" t="s">
        <v>449</v>
      </c>
      <c r="B38" s="17">
        <v>72</v>
      </c>
      <c r="C38" s="17" t="s">
        <v>174</v>
      </c>
      <c r="D38" s="17" t="s">
        <v>177</v>
      </c>
      <c r="E38" s="17" t="s">
        <v>178</v>
      </c>
      <c r="F38" s="17" t="s">
        <v>63</v>
      </c>
      <c r="G38" s="17" t="s">
        <v>27</v>
      </c>
      <c r="H38" s="17" t="s">
        <v>98</v>
      </c>
      <c r="I38" s="17" t="s">
        <v>38</v>
      </c>
      <c r="J38" s="18" t="s">
        <v>27</v>
      </c>
      <c r="K38" s="17" t="s">
        <v>58</v>
      </c>
      <c r="L38" s="17" t="s">
        <v>266</v>
      </c>
      <c r="M38" s="17" t="s">
        <v>298</v>
      </c>
      <c r="N38" s="19">
        <v>42099</v>
      </c>
      <c r="O38" s="20" t="s">
        <v>328</v>
      </c>
      <c r="P38" s="19">
        <v>44039</v>
      </c>
      <c r="Q38" s="17" t="s">
        <v>339</v>
      </c>
      <c r="R38" s="23">
        <v>40</v>
      </c>
      <c r="S38" s="24" t="s">
        <v>393</v>
      </c>
      <c r="T38" s="25" t="s">
        <v>394</v>
      </c>
      <c r="U38" s="23">
        <v>1</v>
      </c>
      <c r="V38" s="27">
        <f t="shared" si="5"/>
        <v>40</v>
      </c>
      <c r="W38" s="26">
        <v>0.02</v>
      </c>
      <c r="X38" s="26">
        <v>0.1</v>
      </c>
      <c r="Y38" s="27">
        <f t="shared" ref="Y38:Y69" si="7">+R38*(1+W38)*(1+X38)</f>
        <v>44.88</v>
      </c>
      <c r="Z38" s="27">
        <f t="shared" si="6"/>
        <v>44.88</v>
      </c>
      <c r="AA38" s="17"/>
      <c r="AB38" s="28">
        <f t="shared" ref="AB38:AB73" si="8">+R38*(1+$AB$4)</f>
        <v>46.841183105911163</v>
      </c>
      <c r="AC38" s="28">
        <f t="shared" ref="AC38:AC73" si="9">+V38*(1+$AC$4)</f>
        <v>46.841183105911163</v>
      </c>
    </row>
    <row r="39" spans="1:29" s="16" customFormat="1" ht="60" customHeight="1" x14ac:dyDescent="0.25">
      <c r="A39" s="17" t="s">
        <v>449</v>
      </c>
      <c r="B39" s="17">
        <v>73</v>
      </c>
      <c r="C39" s="17" t="s">
        <v>174</v>
      </c>
      <c r="D39" s="17" t="s">
        <v>179</v>
      </c>
      <c r="E39" s="17" t="s">
        <v>180</v>
      </c>
      <c r="F39" s="17" t="s">
        <v>140</v>
      </c>
      <c r="G39" s="17">
        <v>1E-3</v>
      </c>
      <c r="H39" s="17" t="s">
        <v>98</v>
      </c>
      <c r="I39" s="17" t="s">
        <v>38</v>
      </c>
      <c r="J39" s="18" t="s">
        <v>93</v>
      </c>
      <c r="K39" s="17" t="s">
        <v>252</v>
      </c>
      <c r="L39" s="17" t="s">
        <v>255</v>
      </c>
      <c r="M39" s="17" t="s">
        <v>299</v>
      </c>
      <c r="N39" s="19">
        <v>41171</v>
      </c>
      <c r="O39" s="20" t="s">
        <v>328</v>
      </c>
      <c r="P39" s="19">
        <v>44473</v>
      </c>
      <c r="Q39" s="17" t="s">
        <v>72</v>
      </c>
      <c r="R39" s="23">
        <v>605</v>
      </c>
      <c r="S39" s="24" t="s">
        <v>395</v>
      </c>
      <c r="T39" s="25" t="s">
        <v>80</v>
      </c>
      <c r="U39" s="23">
        <v>1</v>
      </c>
      <c r="V39" s="27">
        <f t="shared" si="5"/>
        <v>605</v>
      </c>
      <c r="W39" s="26">
        <v>0.02</v>
      </c>
      <c r="X39" s="26">
        <v>0.1</v>
      </c>
      <c r="Y39" s="27">
        <f t="shared" si="7"/>
        <v>678.81000000000006</v>
      </c>
      <c r="Z39" s="27">
        <f t="shared" si="6"/>
        <v>678.81000000000006</v>
      </c>
      <c r="AA39" s="17"/>
      <c r="AB39" s="28">
        <f t="shared" si="8"/>
        <v>708.47289447690628</v>
      </c>
      <c r="AC39" s="28">
        <f t="shared" si="9"/>
        <v>708.47289447690628</v>
      </c>
    </row>
    <row r="40" spans="1:29" s="16" customFormat="1" ht="60" customHeight="1" x14ac:dyDescent="0.25">
      <c r="A40" s="17" t="s">
        <v>449</v>
      </c>
      <c r="B40" s="17">
        <v>76</v>
      </c>
      <c r="C40" s="17" t="s">
        <v>174</v>
      </c>
      <c r="D40" s="17" t="s">
        <v>181</v>
      </c>
      <c r="E40" s="17" t="s">
        <v>182</v>
      </c>
      <c r="F40" s="17" t="s">
        <v>63</v>
      </c>
      <c r="G40" s="17" t="s">
        <v>183</v>
      </c>
      <c r="H40" s="17" t="s">
        <v>98</v>
      </c>
      <c r="I40" s="17" t="s">
        <v>38</v>
      </c>
      <c r="J40" s="18" t="s">
        <v>27</v>
      </c>
      <c r="K40" s="17" t="s">
        <v>252</v>
      </c>
      <c r="L40" s="17" t="s">
        <v>453</v>
      </c>
      <c r="M40" s="17" t="s">
        <v>300</v>
      </c>
      <c r="N40" s="19">
        <v>38365</v>
      </c>
      <c r="O40" s="20" t="s">
        <v>328</v>
      </c>
      <c r="P40" s="19">
        <v>44844</v>
      </c>
      <c r="Q40" s="17" t="s">
        <v>44</v>
      </c>
      <c r="R40" s="23">
        <v>442</v>
      </c>
      <c r="S40" s="24" t="s">
        <v>392</v>
      </c>
      <c r="T40" s="25" t="s">
        <v>80</v>
      </c>
      <c r="U40" s="23">
        <v>1</v>
      </c>
      <c r="V40" s="27">
        <f t="shared" si="5"/>
        <v>442</v>
      </c>
      <c r="W40" s="26">
        <v>0.02</v>
      </c>
      <c r="X40" s="26">
        <v>0.1</v>
      </c>
      <c r="Y40" s="27">
        <f t="shared" si="7"/>
        <v>495.92400000000009</v>
      </c>
      <c r="Z40" s="27">
        <f t="shared" si="6"/>
        <v>495.92400000000009</v>
      </c>
      <c r="AA40" s="17"/>
      <c r="AB40" s="28">
        <f t="shared" si="8"/>
        <v>517.59507332031831</v>
      </c>
      <c r="AC40" s="28">
        <f t="shared" si="9"/>
        <v>517.59507332031831</v>
      </c>
    </row>
    <row r="41" spans="1:29" s="16" customFormat="1" ht="60" customHeight="1" x14ac:dyDescent="0.25">
      <c r="A41" s="17" t="s">
        <v>449</v>
      </c>
      <c r="B41" s="17">
        <v>78</v>
      </c>
      <c r="C41" s="17" t="s">
        <v>184</v>
      </c>
      <c r="D41" s="17" t="s">
        <v>185</v>
      </c>
      <c r="E41" s="17" t="s">
        <v>186</v>
      </c>
      <c r="F41" s="17" t="s">
        <v>31</v>
      </c>
      <c r="G41" s="17" t="s">
        <v>89</v>
      </c>
      <c r="H41" s="17" t="s">
        <v>32</v>
      </c>
      <c r="I41" s="17" t="s">
        <v>33</v>
      </c>
      <c r="J41" s="18" t="s">
        <v>27</v>
      </c>
      <c r="K41" s="17" t="s">
        <v>58</v>
      </c>
      <c r="L41" s="17" t="s">
        <v>453</v>
      </c>
      <c r="M41" s="17" t="s">
        <v>301</v>
      </c>
      <c r="N41" s="19">
        <v>43733</v>
      </c>
      <c r="O41" s="20" t="s">
        <v>328</v>
      </c>
      <c r="P41" s="19">
        <v>44127</v>
      </c>
      <c r="Q41" s="17" t="s">
        <v>336</v>
      </c>
      <c r="R41" s="23">
        <v>8500</v>
      </c>
      <c r="S41" s="24" t="s">
        <v>396</v>
      </c>
      <c r="T41" s="25" t="s">
        <v>397</v>
      </c>
      <c r="U41" s="23">
        <v>1</v>
      </c>
      <c r="V41" s="27">
        <f t="shared" si="5"/>
        <v>8500</v>
      </c>
      <c r="W41" s="26">
        <v>0.02</v>
      </c>
      <c r="X41" s="26">
        <v>0.1</v>
      </c>
      <c r="Y41" s="27">
        <f t="shared" si="7"/>
        <v>9537</v>
      </c>
      <c r="Z41" s="27">
        <f t="shared" si="6"/>
        <v>9537</v>
      </c>
      <c r="AA41" s="17"/>
      <c r="AB41" s="28">
        <f t="shared" si="8"/>
        <v>9953.7514100061217</v>
      </c>
      <c r="AC41" s="28">
        <f t="shared" si="9"/>
        <v>9953.7514100061217</v>
      </c>
    </row>
    <row r="42" spans="1:29" s="16" customFormat="1" ht="60" customHeight="1" x14ac:dyDescent="0.25">
      <c r="A42" s="17" t="s">
        <v>449</v>
      </c>
      <c r="B42" s="17">
        <v>80</v>
      </c>
      <c r="C42" s="17" t="s">
        <v>187</v>
      </c>
      <c r="D42" s="17" t="s">
        <v>188</v>
      </c>
      <c r="E42" s="17" t="s">
        <v>189</v>
      </c>
      <c r="F42" s="17" t="s">
        <v>24</v>
      </c>
      <c r="G42" s="17" t="s">
        <v>84</v>
      </c>
      <c r="H42" s="17" t="s">
        <v>26</v>
      </c>
      <c r="I42" s="17" t="s">
        <v>24</v>
      </c>
      <c r="J42" s="18" t="s">
        <v>27</v>
      </c>
      <c r="K42" s="17" t="s">
        <v>440</v>
      </c>
      <c r="L42" s="17" t="s">
        <v>254</v>
      </c>
      <c r="M42" s="17" t="s">
        <v>302</v>
      </c>
      <c r="N42" s="19">
        <v>44575</v>
      </c>
      <c r="O42" s="20" t="s">
        <v>328</v>
      </c>
      <c r="P42" s="19">
        <v>44272</v>
      </c>
      <c r="Q42" s="17" t="s">
        <v>46</v>
      </c>
      <c r="R42" s="23">
        <v>208.33</v>
      </c>
      <c r="S42" s="24" t="s">
        <v>398</v>
      </c>
      <c r="T42" s="25" t="s">
        <v>399</v>
      </c>
      <c r="U42" s="23">
        <v>60</v>
      </c>
      <c r="V42" s="27">
        <f t="shared" si="5"/>
        <v>12499.800000000001</v>
      </c>
      <c r="W42" s="26">
        <v>0.02</v>
      </c>
      <c r="X42" s="26">
        <v>0.1</v>
      </c>
      <c r="Y42" s="27">
        <f t="shared" si="7"/>
        <v>233.74626000000006</v>
      </c>
      <c r="Z42" s="27">
        <f t="shared" si="6"/>
        <v>14024.775600000003</v>
      </c>
      <c r="AA42" s="17" t="s">
        <v>99</v>
      </c>
      <c r="AB42" s="28">
        <f t="shared" si="8"/>
        <v>243.96059191136183</v>
      </c>
      <c r="AC42" s="28">
        <f t="shared" si="9"/>
        <v>14637.63551468171</v>
      </c>
    </row>
    <row r="43" spans="1:29" s="16" customFormat="1" ht="60" customHeight="1" x14ac:dyDescent="0.25">
      <c r="A43" s="17" t="s">
        <v>449</v>
      </c>
      <c r="B43" s="17">
        <v>82</v>
      </c>
      <c r="C43" s="17" t="s">
        <v>187</v>
      </c>
      <c r="D43" s="17" t="s">
        <v>190</v>
      </c>
      <c r="E43" s="17" t="s">
        <v>191</v>
      </c>
      <c r="F43" s="17" t="s">
        <v>24</v>
      </c>
      <c r="G43" s="17" t="s">
        <v>67</v>
      </c>
      <c r="H43" s="17" t="s">
        <v>26</v>
      </c>
      <c r="I43" s="17" t="s">
        <v>24</v>
      </c>
      <c r="J43" s="18" t="s">
        <v>27</v>
      </c>
      <c r="K43" s="17" t="s">
        <v>440</v>
      </c>
      <c r="L43" s="17" t="s">
        <v>267</v>
      </c>
      <c r="M43" s="17" t="s">
        <v>303</v>
      </c>
      <c r="N43" s="19">
        <v>43219</v>
      </c>
      <c r="O43" s="20" t="s">
        <v>328</v>
      </c>
      <c r="P43" s="19">
        <v>44695</v>
      </c>
      <c r="Q43" s="17" t="s">
        <v>87</v>
      </c>
      <c r="R43" s="23">
        <v>4.8</v>
      </c>
      <c r="S43" s="24" t="s">
        <v>400</v>
      </c>
      <c r="T43" s="25" t="s">
        <v>401</v>
      </c>
      <c r="U43" s="23">
        <v>20</v>
      </c>
      <c r="V43" s="27">
        <f t="shared" si="5"/>
        <v>96</v>
      </c>
      <c r="W43" s="26">
        <v>0.02</v>
      </c>
      <c r="X43" s="26">
        <v>0.1</v>
      </c>
      <c r="Y43" s="27">
        <f t="shared" si="7"/>
        <v>5.3856000000000002</v>
      </c>
      <c r="Z43" s="27">
        <f t="shared" si="6"/>
        <v>107.71200000000002</v>
      </c>
      <c r="AA43" s="17"/>
      <c r="AB43" s="28">
        <f t="shared" si="8"/>
        <v>5.620941972709339</v>
      </c>
      <c r="AC43" s="28">
        <f t="shared" si="9"/>
        <v>112.41883945418678</v>
      </c>
    </row>
    <row r="44" spans="1:29" s="16" customFormat="1" ht="60" customHeight="1" x14ac:dyDescent="0.25">
      <c r="A44" s="17" t="s">
        <v>449</v>
      </c>
      <c r="B44" s="17">
        <v>83</v>
      </c>
      <c r="C44" s="17" t="s">
        <v>187</v>
      </c>
      <c r="D44" s="17" t="s">
        <v>192</v>
      </c>
      <c r="E44" s="17" t="s">
        <v>193</v>
      </c>
      <c r="F44" s="17" t="s">
        <v>94</v>
      </c>
      <c r="G44" s="17" t="s">
        <v>53</v>
      </c>
      <c r="H44" s="17" t="s">
        <v>41</v>
      </c>
      <c r="I44" s="17" t="s">
        <v>33</v>
      </c>
      <c r="J44" s="18" t="s">
        <v>27</v>
      </c>
      <c r="K44" s="17" t="s">
        <v>34</v>
      </c>
      <c r="L44" s="17" t="s">
        <v>43</v>
      </c>
      <c r="M44" s="17" t="s">
        <v>304</v>
      </c>
      <c r="N44" s="19">
        <v>39205</v>
      </c>
      <c r="O44" s="20" t="s">
        <v>340</v>
      </c>
      <c r="P44" s="19">
        <v>43096</v>
      </c>
      <c r="Q44" s="17" t="s">
        <v>42</v>
      </c>
      <c r="R44" s="23">
        <v>99</v>
      </c>
      <c r="S44" s="24" t="s">
        <v>86</v>
      </c>
      <c r="T44" s="25" t="s">
        <v>402</v>
      </c>
      <c r="U44" s="23">
        <v>100</v>
      </c>
      <c r="V44" s="27">
        <f t="shared" si="5"/>
        <v>9900</v>
      </c>
      <c r="W44" s="26">
        <v>0.02</v>
      </c>
      <c r="X44" s="26">
        <v>0.1</v>
      </c>
      <c r="Y44" s="27">
        <f t="shared" si="7"/>
        <v>111.07800000000002</v>
      </c>
      <c r="Z44" s="27">
        <f t="shared" si="6"/>
        <v>11107.800000000001</v>
      </c>
      <c r="AA44" s="17" t="s">
        <v>431</v>
      </c>
      <c r="AB44" s="28">
        <f t="shared" si="8"/>
        <v>115.93192818713013</v>
      </c>
      <c r="AC44" s="28">
        <f t="shared" si="9"/>
        <v>11593.192818713012</v>
      </c>
    </row>
    <row r="45" spans="1:29" s="16" customFormat="1" ht="60" customHeight="1" x14ac:dyDescent="0.25">
      <c r="A45" s="17" t="s">
        <v>500</v>
      </c>
      <c r="B45" s="17">
        <v>85</v>
      </c>
      <c r="C45" s="17" t="s">
        <v>187</v>
      </c>
      <c r="D45" s="17" t="s">
        <v>480</v>
      </c>
      <c r="E45" s="17" t="s">
        <v>481</v>
      </c>
      <c r="F45" s="17" t="s">
        <v>31</v>
      </c>
      <c r="G45" s="17" t="s">
        <v>57</v>
      </c>
      <c r="H45" s="17" t="s">
        <v>55</v>
      </c>
      <c r="I45" s="17" t="s">
        <v>33</v>
      </c>
      <c r="J45" s="18" t="s">
        <v>27</v>
      </c>
      <c r="K45" s="17" t="s">
        <v>457</v>
      </c>
      <c r="L45" s="17" t="s">
        <v>482</v>
      </c>
      <c r="M45" s="17" t="s">
        <v>483</v>
      </c>
      <c r="N45" s="19">
        <v>44551</v>
      </c>
      <c r="O45" s="20" t="s">
        <v>328</v>
      </c>
      <c r="P45" s="19">
        <v>44057</v>
      </c>
      <c r="Q45" s="17" t="s">
        <v>83</v>
      </c>
      <c r="R45" s="23">
        <v>400</v>
      </c>
      <c r="S45" s="24" t="s">
        <v>484</v>
      </c>
      <c r="T45" s="25" t="s">
        <v>485</v>
      </c>
      <c r="U45" s="23">
        <v>10</v>
      </c>
      <c r="V45" s="27">
        <v>4000</v>
      </c>
      <c r="W45" s="26">
        <v>0.02</v>
      </c>
      <c r="X45" s="26">
        <v>0.1</v>
      </c>
      <c r="Y45" s="27">
        <f t="shared" si="7"/>
        <v>448.8</v>
      </c>
      <c r="Z45" s="27">
        <v>4488</v>
      </c>
      <c r="AA45" s="17"/>
      <c r="AB45" s="28">
        <f t="shared" si="8"/>
        <v>468.41183105911159</v>
      </c>
      <c r="AC45" s="28">
        <f t="shared" si="9"/>
        <v>4684.1183105911159</v>
      </c>
    </row>
    <row r="46" spans="1:29" s="16" customFormat="1" ht="60" customHeight="1" x14ac:dyDescent="0.25">
      <c r="A46" s="17" t="s">
        <v>449</v>
      </c>
      <c r="B46" s="17">
        <v>86</v>
      </c>
      <c r="C46" s="17" t="s">
        <v>187</v>
      </c>
      <c r="D46" s="17" t="s">
        <v>194</v>
      </c>
      <c r="E46" s="17" t="s">
        <v>195</v>
      </c>
      <c r="F46" s="17" t="s">
        <v>24</v>
      </c>
      <c r="G46" s="17" t="s">
        <v>27</v>
      </c>
      <c r="H46" s="17" t="s">
        <v>26</v>
      </c>
      <c r="I46" s="17" t="s">
        <v>24</v>
      </c>
      <c r="J46" s="18" t="s">
        <v>27</v>
      </c>
      <c r="K46" s="17" t="s">
        <v>439</v>
      </c>
      <c r="L46" s="17" t="s">
        <v>255</v>
      </c>
      <c r="M46" s="17" t="s">
        <v>436</v>
      </c>
      <c r="N46" s="19">
        <v>44676</v>
      </c>
      <c r="O46" s="20" t="s">
        <v>328</v>
      </c>
      <c r="P46" s="19">
        <v>44294</v>
      </c>
      <c r="Q46" s="17" t="s">
        <v>72</v>
      </c>
      <c r="R46" s="23">
        <v>53.33</v>
      </c>
      <c r="S46" s="24" t="s">
        <v>403</v>
      </c>
      <c r="T46" s="25" t="s">
        <v>77</v>
      </c>
      <c r="U46" s="23">
        <v>30</v>
      </c>
      <c r="V46" s="27">
        <f>+U46*R46</f>
        <v>1599.8999999999999</v>
      </c>
      <c r="W46" s="26">
        <v>0.02</v>
      </c>
      <c r="X46" s="26">
        <v>0.1</v>
      </c>
      <c r="Y46" s="27">
        <f t="shared" si="7"/>
        <v>59.836260000000003</v>
      </c>
      <c r="Z46" s="27">
        <f>+V46*(1+W46)*(1+X46)</f>
        <v>1795.0878</v>
      </c>
      <c r="AA46" s="17"/>
      <c r="AB46" s="28">
        <f t="shared" si="8"/>
        <v>62.451007375956053</v>
      </c>
      <c r="AC46" s="28">
        <f t="shared" si="9"/>
        <v>1873.5302212786814</v>
      </c>
    </row>
    <row r="47" spans="1:29" s="16" customFormat="1" ht="60" customHeight="1" x14ac:dyDescent="0.25">
      <c r="A47" s="17" t="s">
        <v>449</v>
      </c>
      <c r="B47" s="17">
        <v>86</v>
      </c>
      <c r="C47" s="17" t="s">
        <v>187</v>
      </c>
      <c r="D47" s="17" t="s">
        <v>194</v>
      </c>
      <c r="E47" s="17" t="s">
        <v>195</v>
      </c>
      <c r="F47" s="17" t="s">
        <v>24</v>
      </c>
      <c r="G47" s="17" t="s">
        <v>27</v>
      </c>
      <c r="H47" s="17" t="s">
        <v>26</v>
      </c>
      <c r="I47" s="17" t="s">
        <v>24</v>
      </c>
      <c r="J47" s="18" t="s">
        <v>27</v>
      </c>
      <c r="K47" s="17" t="s">
        <v>445</v>
      </c>
      <c r="L47" s="17" t="s">
        <v>255</v>
      </c>
      <c r="M47" s="17" t="s">
        <v>437</v>
      </c>
      <c r="N47" s="19">
        <v>44677</v>
      </c>
      <c r="O47" s="20" t="s">
        <v>328</v>
      </c>
      <c r="P47" s="19">
        <v>44294</v>
      </c>
      <c r="Q47" s="17" t="s">
        <v>72</v>
      </c>
      <c r="R47" s="23">
        <v>53.33</v>
      </c>
      <c r="S47" s="24" t="s">
        <v>403</v>
      </c>
      <c r="T47" s="25" t="s">
        <v>77</v>
      </c>
      <c r="U47" s="23">
        <v>30</v>
      </c>
      <c r="V47" s="27">
        <f>+U47*R47</f>
        <v>1599.8999999999999</v>
      </c>
      <c r="W47" s="26">
        <v>0.02</v>
      </c>
      <c r="X47" s="26">
        <v>0.1</v>
      </c>
      <c r="Y47" s="27">
        <f t="shared" si="7"/>
        <v>59.836260000000003</v>
      </c>
      <c r="Z47" s="27">
        <f>+V47*(1+W47)*(1+X47)</f>
        <v>1795.0878</v>
      </c>
      <c r="AA47" s="17"/>
      <c r="AB47" s="28">
        <f t="shared" si="8"/>
        <v>62.451007375956053</v>
      </c>
      <c r="AC47" s="28">
        <f t="shared" si="9"/>
        <v>1873.5302212786814</v>
      </c>
    </row>
    <row r="48" spans="1:29" s="16" customFormat="1" ht="60" customHeight="1" x14ac:dyDescent="0.25">
      <c r="A48" s="17" t="s">
        <v>449</v>
      </c>
      <c r="B48" s="17">
        <v>86</v>
      </c>
      <c r="C48" s="17" t="s">
        <v>187</v>
      </c>
      <c r="D48" s="17" t="s">
        <v>194</v>
      </c>
      <c r="E48" s="17" t="s">
        <v>195</v>
      </c>
      <c r="F48" s="17" t="s">
        <v>24</v>
      </c>
      <c r="G48" s="17" t="s">
        <v>27</v>
      </c>
      <c r="H48" s="17" t="s">
        <v>26</v>
      </c>
      <c r="I48" s="17" t="s">
        <v>24</v>
      </c>
      <c r="J48" s="18" t="s">
        <v>27</v>
      </c>
      <c r="K48" s="17" t="s">
        <v>446</v>
      </c>
      <c r="L48" s="17" t="s">
        <v>255</v>
      </c>
      <c r="M48" s="17" t="s">
        <v>305</v>
      </c>
      <c r="N48" s="19">
        <v>44678</v>
      </c>
      <c r="O48" s="20" t="s">
        <v>328</v>
      </c>
      <c r="P48" s="19">
        <v>44294</v>
      </c>
      <c r="Q48" s="17" t="s">
        <v>72</v>
      </c>
      <c r="R48" s="23">
        <v>53.33</v>
      </c>
      <c r="S48" s="24" t="s">
        <v>403</v>
      </c>
      <c r="T48" s="25" t="s">
        <v>69</v>
      </c>
      <c r="U48" s="23">
        <v>60</v>
      </c>
      <c r="V48" s="27">
        <f>+U48*R48</f>
        <v>3199.7999999999997</v>
      </c>
      <c r="W48" s="26">
        <v>0.02</v>
      </c>
      <c r="X48" s="26">
        <v>0.1</v>
      </c>
      <c r="Y48" s="27">
        <f t="shared" si="7"/>
        <v>59.836260000000003</v>
      </c>
      <c r="Z48" s="27">
        <f>+V48*(1+W48)*(1+X48)</f>
        <v>3590.1756</v>
      </c>
      <c r="AA48" s="17"/>
      <c r="AB48" s="28">
        <f t="shared" si="8"/>
        <v>62.451007375956053</v>
      </c>
      <c r="AC48" s="28">
        <f t="shared" si="9"/>
        <v>3747.0604425573629</v>
      </c>
    </row>
    <row r="49" spans="1:29" s="16" customFormat="1" ht="60" customHeight="1" x14ac:dyDescent="0.25">
      <c r="A49" s="17" t="s">
        <v>449</v>
      </c>
      <c r="B49" s="17">
        <v>87</v>
      </c>
      <c r="C49" s="17" t="s">
        <v>187</v>
      </c>
      <c r="D49" s="17" t="s">
        <v>196</v>
      </c>
      <c r="E49" s="17" t="s">
        <v>197</v>
      </c>
      <c r="F49" s="17" t="s">
        <v>140</v>
      </c>
      <c r="G49" s="17" t="s">
        <v>198</v>
      </c>
      <c r="H49" s="17" t="s">
        <v>55</v>
      </c>
      <c r="I49" s="17" t="s">
        <v>33</v>
      </c>
      <c r="J49" s="18" t="s">
        <v>199</v>
      </c>
      <c r="K49" s="17" t="s">
        <v>34</v>
      </c>
      <c r="L49" s="17" t="s">
        <v>256</v>
      </c>
      <c r="M49" s="17" t="s">
        <v>306</v>
      </c>
      <c r="N49" s="19">
        <v>42963</v>
      </c>
      <c r="O49" s="20" t="s">
        <v>328</v>
      </c>
      <c r="P49" s="19">
        <v>44143</v>
      </c>
      <c r="Q49" s="17" t="s">
        <v>40</v>
      </c>
      <c r="R49" s="23">
        <v>5700</v>
      </c>
      <c r="S49" s="24" t="s">
        <v>357</v>
      </c>
      <c r="T49" s="25" t="s">
        <v>358</v>
      </c>
      <c r="U49" s="23">
        <v>1</v>
      </c>
      <c r="V49" s="27">
        <f>+U49*R49</f>
        <v>5700</v>
      </c>
      <c r="W49" s="26">
        <v>0.02</v>
      </c>
      <c r="X49" s="26">
        <v>0.1</v>
      </c>
      <c r="Y49" s="27">
        <f t="shared" si="7"/>
        <v>6395.4000000000005</v>
      </c>
      <c r="Z49" s="27">
        <f>+V49*(1+W49)*(1+X49)</f>
        <v>6395.4000000000005</v>
      </c>
      <c r="AA49" s="17"/>
      <c r="AB49" s="28">
        <f t="shared" si="8"/>
        <v>6674.868592592341</v>
      </c>
      <c r="AC49" s="28">
        <f t="shared" si="9"/>
        <v>6674.868592592341</v>
      </c>
    </row>
    <row r="50" spans="1:29" s="16" customFormat="1" ht="60" customHeight="1" x14ac:dyDescent="0.25">
      <c r="A50" s="17" t="s">
        <v>449</v>
      </c>
      <c r="B50" s="17">
        <v>89</v>
      </c>
      <c r="C50" s="17" t="s">
        <v>200</v>
      </c>
      <c r="D50" s="17" t="s">
        <v>201</v>
      </c>
      <c r="E50" s="17" t="s">
        <v>202</v>
      </c>
      <c r="F50" s="17" t="s">
        <v>24</v>
      </c>
      <c r="G50" s="17" t="s">
        <v>67</v>
      </c>
      <c r="H50" s="17" t="s">
        <v>26</v>
      </c>
      <c r="I50" s="17" t="s">
        <v>24</v>
      </c>
      <c r="J50" s="18" t="s">
        <v>27</v>
      </c>
      <c r="K50" s="17" t="s">
        <v>34</v>
      </c>
      <c r="L50" s="17" t="s">
        <v>264</v>
      </c>
      <c r="M50" s="17" t="s">
        <v>307</v>
      </c>
      <c r="N50" s="19">
        <v>44235</v>
      </c>
      <c r="O50" s="20" t="s">
        <v>328</v>
      </c>
      <c r="P50" s="19" t="s">
        <v>341</v>
      </c>
      <c r="Q50" s="17" t="s">
        <v>52</v>
      </c>
      <c r="R50" s="23">
        <v>53.24</v>
      </c>
      <c r="S50" s="24" t="s">
        <v>404</v>
      </c>
      <c r="T50" s="25" t="s">
        <v>384</v>
      </c>
      <c r="U50" s="23">
        <v>30</v>
      </c>
      <c r="V50" s="27">
        <f>+U50*R50</f>
        <v>1597.2</v>
      </c>
      <c r="W50" s="26">
        <v>0.02</v>
      </c>
      <c r="X50" s="26">
        <v>0.1</v>
      </c>
      <c r="Y50" s="27">
        <f t="shared" si="7"/>
        <v>59.735280000000003</v>
      </c>
      <c r="Z50" s="27">
        <f>+V50*(1+W50)*(1+X50)</f>
        <v>1792.0584000000001</v>
      </c>
      <c r="AA50" s="17"/>
      <c r="AB50" s="28">
        <f t="shared" si="8"/>
        <v>62.345614713967755</v>
      </c>
      <c r="AC50" s="28">
        <f t="shared" si="9"/>
        <v>1870.3684414190327</v>
      </c>
    </row>
    <row r="51" spans="1:29" s="16" customFormat="1" ht="60" customHeight="1" x14ac:dyDescent="0.25">
      <c r="A51" s="17" t="s">
        <v>500</v>
      </c>
      <c r="B51" s="17">
        <v>91</v>
      </c>
      <c r="C51" s="17" t="s">
        <v>200</v>
      </c>
      <c r="D51" s="17" t="s">
        <v>203</v>
      </c>
      <c r="E51" s="17" t="s">
        <v>486</v>
      </c>
      <c r="F51" s="17" t="s">
        <v>31</v>
      </c>
      <c r="G51" s="17" t="s">
        <v>49</v>
      </c>
      <c r="H51" s="17" t="s">
        <v>487</v>
      </c>
      <c r="I51" s="17" t="s">
        <v>33</v>
      </c>
      <c r="J51" s="18" t="s">
        <v>27</v>
      </c>
      <c r="K51" s="17" t="s">
        <v>252</v>
      </c>
      <c r="L51" s="17" t="s">
        <v>268</v>
      </c>
      <c r="M51" s="17" t="s">
        <v>488</v>
      </c>
      <c r="N51" s="19">
        <v>35227</v>
      </c>
      <c r="O51" s="20" t="s">
        <v>328</v>
      </c>
      <c r="P51" s="19">
        <v>43815</v>
      </c>
      <c r="Q51" s="17" t="s">
        <v>342</v>
      </c>
      <c r="R51" s="23">
        <v>2100</v>
      </c>
      <c r="S51" s="24">
        <v>1</v>
      </c>
      <c r="T51" s="25"/>
      <c r="U51" s="23"/>
      <c r="V51" s="27">
        <v>0</v>
      </c>
      <c r="W51" s="26">
        <v>0.02</v>
      </c>
      <c r="X51" s="26">
        <v>0.1</v>
      </c>
      <c r="Y51" s="27">
        <f t="shared" si="7"/>
        <v>2356.2000000000003</v>
      </c>
      <c r="Z51" s="27">
        <v>0</v>
      </c>
      <c r="AA51" s="17" t="s">
        <v>432</v>
      </c>
      <c r="AB51" s="28">
        <f t="shared" si="8"/>
        <v>2459.1621130603362</v>
      </c>
      <c r="AC51" s="28">
        <f t="shared" si="9"/>
        <v>0</v>
      </c>
    </row>
    <row r="52" spans="1:29" s="16" customFormat="1" ht="60" customHeight="1" x14ac:dyDescent="0.25">
      <c r="A52" s="17" t="s">
        <v>449</v>
      </c>
      <c r="B52" s="17">
        <v>92</v>
      </c>
      <c r="C52" s="17" t="s">
        <v>200</v>
      </c>
      <c r="D52" s="17" t="s">
        <v>203</v>
      </c>
      <c r="E52" s="17" t="s">
        <v>204</v>
      </c>
      <c r="F52" s="17" t="s">
        <v>94</v>
      </c>
      <c r="G52" s="17" t="s">
        <v>49</v>
      </c>
      <c r="H52" s="17" t="s">
        <v>50</v>
      </c>
      <c r="I52" s="17" t="s">
        <v>51</v>
      </c>
      <c r="J52" s="18" t="s">
        <v>27</v>
      </c>
      <c r="K52" s="17" t="s">
        <v>34</v>
      </c>
      <c r="L52" s="17" t="s">
        <v>268</v>
      </c>
      <c r="M52" s="17" t="s">
        <v>308</v>
      </c>
      <c r="N52" s="19">
        <v>35227</v>
      </c>
      <c r="O52" s="20" t="s">
        <v>328</v>
      </c>
      <c r="P52" s="19">
        <v>43815</v>
      </c>
      <c r="Q52" s="17" t="s">
        <v>342</v>
      </c>
      <c r="R52" s="23">
        <v>302</v>
      </c>
      <c r="S52" s="24">
        <v>5</v>
      </c>
      <c r="T52" s="25"/>
      <c r="U52" s="23"/>
      <c r="V52" s="27">
        <f t="shared" ref="V52:V57" si="10">+U52*R52</f>
        <v>0</v>
      </c>
      <c r="W52" s="26">
        <v>0.02</v>
      </c>
      <c r="X52" s="26">
        <v>0.1</v>
      </c>
      <c r="Y52" s="27">
        <f t="shared" si="7"/>
        <v>338.84400000000005</v>
      </c>
      <c r="Z52" s="27">
        <f t="shared" ref="Z52:Z58" si="11">+V52*(1+W52)*(1+X52)</f>
        <v>0</v>
      </c>
      <c r="AA52" s="17" t="s">
        <v>432</v>
      </c>
      <c r="AB52" s="28">
        <f t="shared" si="8"/>
        <v>353.65093244962929</v>
      </c>
      <c r="AC52" s="28">
        <f t="shared" si="9"/>
        <v>0</v>
      </c>
    </row>
    <row r="53" spans="1:29" s="16" customFormat="1" ht="60" customHeight="1" x14ac:dyDescent="0.25">
      <c r="A53" s="17" t="s">
        <v>449</v>
      </c>
      <c r="B53" s="17">
        <v>94</v>
      </c>
      <c r="C53" s="17" t="s">
        <v>200</v>
      </c>
      <c r="D53" s="17" t="s">
        <v>205</v>
      </c>
      <c r="E53" s="17" t="s">
        <v>206</v>
      </c>
      <c r="F53" s="17" t="s">
        <v>35</v>
      </c>
      <c r="G53" s="17" t="s">
        <v>45</v>
      </c>
      <c r="H53" s="17" t="s">
        <v>36</v>
      </c>
      <c r="I53" s="17" t="s">
        <v>24</v>
      </c>
      <c r="J53" s="18" t="s">
        <v>27</v>
      </c>
      <c r="K53" s="17" t="s">
        <v>34</v>
      </c>
      <c r="L53" s="17" t="s">
        <v>264</v>
      </c>
      <c r="M53" s="17" t="s">
        <v>309</v>
      </c>
      <c r="N53" s="19">
        <v>43227</v>
      </c>
      <c r="O53" s="20" t="s">
        <v>328</v>
      </c>
      <c r="P53" s="19" t="s">
        <v>343</v>
      </c>
      <c r="Q53" s="17" t="s">
        <v>344</v>
      </c>
      <c r="R53" s="23">
        <v>31.73</v>
      </c>
      <c r="S53" s="24" t="s">
        <v>404</v>
      </c>
      <c r="T53" s="25" t="s">
        <v>384</v>
      </c>
      <c r="U53" s="23">
        <v>30</v>
      </c>
      <c r="V53" s="27">
        <f t="shared" si="10"/>
        <v>951.9</v>
      </c>
      <c r="W53" s="26">
        <v>0.02</v>
      </c>
      <c r="X53" s="26">
        <v>0.1</v>
      </c>
      <c r="Y53" s="27">
        <f t="shared" si="7"/>
        <v>35.601060000000004</v>
      </c>
      <c r="Z53" s="27">
        <f t="shared" si="11"/>
        <v>1068.0318</v>
      </c>
      <c r="AA53" s="17"/>
      <c r="AB53" s="28">
        <f t="shared" si="8"/>
        <v>37.156768498764031</v>
      </c>
      <c r="AC53" s="28">
        <f t="shared" si="9"/>
        <v>1114.7030549629208</v>
      </c>
    </row>
    <row r="54" spans="1:29" s="16" customFormat="1" ht="60" customHeight="1" x14ac:dyDescent="0.25">
      <c r="A54" s="17" t="s">
        <v>449</v>
      </c>
      <c r="B54" s="17">
        <v>97</v>
      </c>
      <c r="C54" s="17" t="s">
        <v>76</v>
      </c>
      <c r="D54" s="17" t="s">
        <v>79</v>
      </c>
      <c r="E54" s="17" t="s">
        <v>207</v>
      </c>
      <c r="F54" s="17" t="s">
        <v>140</v>
      </c>
      <c r="G54" s="17" t="s">
        <v>37</v>
      </c>
      <c r="H54" s="17" t="s">
        <v>26</v>
      </c>
      <c r="I54" s="17" t="s">
        <v>38</v>
      </c>
      <c r="J54" s="18" t="s">
        <v>27</v>
      </c>
      <c r="K54" s="17" t="s">
        <v>252</v>
      </c>
      <c r="L54" s="17" t="s">
        <v>453</v>
      </c>
      <c r="M54" s="17" t="s">
        <v>310</v>
      </c>
      <c r="N54" s="19">
        <v>44182</v>
      </c>
      <c r="O54" s="20" t="s">
        <v>328</v>
      </c>
      <c r="P54" s="19">
        <v>44440</v>
      </c>
      <c r="Q54" s="17" t="s">
        <v>336</v>
      </c>
      <c r="R54" s="23">
        <v>385</v>
      </c>
      <c r="S54" s="24" t="s">
        <v>405</v>
      </c>
      <c r="T54" s="25" t="s">
        <v>406</v>
      </c>
      <c r="U54" s="23">
        <v>1</v>
      </c>
      <c r="V54" s="27">
        <f t="shared" si="10"/>
        <v>385</v>
      </c>
      <c r="W54" s="26">
        <v>0.02</v>
      </c>
      <c r="X54" s="26">
        <v>0.1</v>
      </c>
      <c r="Y54" s="27">
        <f t="shared" si="7"/>
        <v>431.97</v>
      </c>
      <c r="Z54" s="27">
        <f t="shared" si="11"/>
        <v>431.97</v>
      </c>
      <c r="AA54" s="17"/>
      <c r="AB54" s="28">
        <f t="shared" si="8"/>
        <v>450.84638739439492</v>
      </c>
      <c r="AC54" s="28">
        <f t="shared" si="9"/>
        <v>450.84638739439492</v>
      </c>
    </row>
    <row r="55" spans="1:29" s="16" customFormat="1" ht="60" customHeight="1" x14ac:dyDescent="0.25">
      <c r="A55" s="17" t="s">
        <v>449</v>
      </c>
      <c r="B55" s="17">
        <v>98</v>
      </c>
      <c r="C55" s="17" t="s">
        <v>76</v>
      </c>
      <c r="D55" s="17" t="s">
        <v>208</v>
      </c>
      <c r="E55" s="17" t="s">
        <v>209</v>
      </c>
      <c r="F55" s="17" t="s">
        <v>140</v>
      </c>
      <c r="G55" s="17">
        <v>0.02</v>
      </c>
      <c r="H55" s="17" t="s">
        <v>26</v>
      </c>
      <c r="I55" s="17" t="s">
        <v>38</v>
      </c>
      <c r="J55" s="18" t="s">
        <v>27</v>
      </c>
      <c r="K55" s="17" t="s">
        <v>34</v>
      </c>
      <c r="L55" s="17" t="s">
        <v>269</v>
      </c>
      <c r="M55" s="17" t="s">
        <v>311</v>
      </c>
      <c r="N55" s="19">
        <v>45276</v>
      </c>
      <c r="O55" s="20" t="s">
        <v>345</v>
      </c>
      <c r="P55" s="19">
        <v>44858</v>
      </c>
      <c r="Q55" s="17" t="s">
        <v>42</v>
      </c>
      <c r="R55" s="23">
        <v>1752</v>
      </c>
      <c r="S55" s="24" t="s">
        <v>407</v>
      </c>
      <c r="T55" s="25" t="s">
        <v>407</v>
      </c>
      <c r="U55" s="23">
        <v>1</v>
      </c>
      <c r="V55" s="27">
        <f t="shared" si="10"/>
        <v>1752</v>
      </c>
      <c r="W55" s="26">
        <v>0.02</v>
      </c>
      <c r="X55" s="26">
        <v>0.1</v>
      </c>
      <c r="Y55" s="27">
        <f t="shared" si="7"/>
        <v>1965.7440000000001</v>
      </c>
      <c r="Z55" s="27">
        <f t="shared" si="11"/>
        <v>1965.7440000000001</v>
      </c>
      <c r="AA55" s="17" t="s">
        <v>433</v>
      </c>
      <c r="AB55" s="28">
        <f t="shared" si="8"/>
        <v>2051.6438200389089</v>
      </c>
      <c r="AC55" s="28">
        <f t="shared" si="9"/>
        <v>2051.6438200389089</v>
      </c>
    </row>
    <row r="56" spans="1:29" s="16" customFormat="1" ht="60" customHeight="1" x14ac:dyDescent="0.25">
      <c r="A56" s="17" t="s">
        <v>449</v>
      </c>
      <c r="B56" s="17">
        <v>99</v>
      </c>
      <c r="C56" s="17" t="s">
        <v>76</v>
      </c>
      <c r="D56" s="17" t="s">
        <v>208</v>
      </c>
      <c r="E56" s="17" t="s">
        <v>210</v>
      </c>
      <c r="F56" s="17" t="s">
        <v>140</v>
      </c>
      <c r="G56" s="17">
        <v>0.05</v>
      </c>
      <c r="H56" s="17" t="s">
        <v>26</v>
      </c>
      <c r="I56" s="17" t="s">
        <v>38</v>
      </c>
      <c r="J56" s="18" t="s">
        <v>27</v>
      </c>
      <c r="K56" s="17" t="s">
        <v>34</v>
      </c>
      <c r="L56" s="17" t="s">
        <v>269</v>
      </c>
      <c r="M56" s="17" t="s">
        <v>312</v>
      </c>
      <c r="N56" s="19">
        <v>45380</v>
      </c>
      <c r="O56" s="20" t="s">
        <v>345</v>
      </c>
      <c r="P56" s="19">
        <v>45042</v>
      </c>
      <c r="Q56" s="17" t="s">
        <v>42</v>
      </c>
      <c r="R56" s="23">
        <v>3699</v>
      </c>
      <c r="S56" s="24" t="s">
        <v>407</v>
      </c>
      <c r="T56" s="25" t="s">
        <v>407</v>
      </c>
      <c r="U56" s="23">
        <v>1</v>
      </c>
      <c r="V56" s="27">
        <f t="shared" si="10"/>
        <v>3699</v>
      </c>
      <c r="W56" s="26">
        <v>0.02</v>
      </c>
      <c r="X56" s="26">
        <v>0.1</v>
      </c>
      <c r="Y56" s="27">
        <f t="shared" si="7"/>
        <v>4150.2780000000002</v>
      </c>
      <c r="Z56" s="27">
        <f t="shared" si="11"/>
        <v>4150.2780000000002</v>
      </c>
      <c r="AA56" s="17" t="s">
        <v>433</v>
      </c>
      <c r="AB56" s="28">
        <f t="shared" si="8"/>
        <v>4331.6384077191351</v>
      </c>
      <c r="AC56" s="28">
        <f t="shared" si="9"/>
        <v>4331.6384077191351</v>
      </c>
    </row>
    <row r="57" spans="1:29" s="16" customFormat="1" ht="60" customHeight="1" x14ac:dyDescent="0.25">
      <c r="A57" s="17" t="s">
        <v>449</v>
      </c>
      <c r="B57" s="17">
        <v>100</v>
      </c>
      <c r="C57" s="17" t="s">
        <v>76</v>
      </c>
      <c r="D57" s="17" t="s">
        <v>82</v>
      </c>
      <c r="E57" s="17" t="s">
        <v>211</v>
      </c>
      <c r="F57" s="17" t="s">
        <v>24</v>
      </c>
      <c r="G57" s="17" t="s">
        <v>48</v>
      </c>
      <c r="H57" s="17" t="s">
        <v>26</v>
      </c>
      <c r="I57" s="17" t="s">
        <v>24</v>
      </c>
      <c r="J57" s="18" t="s">
        <v>27</v>
      </c>
      <c r="K57" s="17" t="s">
        <v>440</v>
      </c>
      <c r="L57" s="17" t="s">
        <v>267</v>
      </c>
      <c r="M57" s="17" t="s">
        <v>313</v>
      </c>
      <c r="N57" s="19">
        <v>43588</v>
      </c>
      <c r="O57" s="20" t="s">
        <v>328</v>
      </c>
      <c r="P57" s="19" t="s">
        <v>39</v>
      </c>
      <c r="Q57" s="17" t="s">
        <v>87</v>
      </c>
      <c r="R57" s="23">
        <v>13</v>
      </c>
      <c r="S57" s="24" t="s">
        <v>408</v>
      </c>
      <c r="T57" s="25" t="s">
        <v>409</v>
      </c>
      <c r="U57" s="23">
        <v>20</v>
      </c>
      <c r="V57" s="27">
        <f t="shared" si="10"/>
        <v>260</v>
      </c>
      <c r="W57" s="26">
        <v>0.02</v>
      </c>
      <c r="X57" s="26">
        <v>0.1</v>
      </c>
      <c r="Y57" s="27">
        <f t="shared" si="7"/>
        <v>14.586</v>
      </c>
      <c r="Z57" s="27">
        <f t="shared" si="11"/>
        <v>291.72000000000003</v>
      </c>
      <c r="AA57" s="17" t="s">
        <v>434</v>
      </c>
      <c r="AB57" s="28">
        <f t="shared" si="8"/>
        <v>15.223384509421127</v>
      </c>
      <c r="AC57" s="28">
        <f t="shared" si="9"/>
        <v>304.46769018842252</v>
      </c>
    </row>
    <row r="58" spans="1:29" s="16" customFormat="1" ht="60" customHeight="1" x14ac:dyDescent="0.25">
      <c r="A58" s="17" t="s">
        <v>501</v>
      </c>
      <c r="B58" s="17">
        <v>102</v>
      </c>
      <c r="C58" s="17" t="s">
        <v>76</v>
      </c>
      <c r="D58" s="17" t="s">
        <v>502</v>
      </c>
      <c r="E58" s="17" t="s">
        <v>503</v>
      </c>
      <c r="F58" s="17" t="s">
        <v>63</v>
      </c>
      <c r="G58" s="17" t="s">
        <v>504</v>
      </c>
      <c r="H58" s="17" t="s">
        <v>26</v>
      </c>
      <c r="I58" s="17" t="s">
        <v>38</v>
      </c>
      <c r="J58" s="18" t="s">
        <v>27</v>
      </c>
      <c r="K58" s="17" t="s">
        <v>505</v>
      </c>
      <c r="L58" s="39" t="s">
        <v>256</v>
      </c>
      <c r="M58" s="38" t="s">
        <v>509</v>
      </c>
      <c r="N58" s="19" t="s">
        <v>506</v>
      </c>
      <c r="O58" s="38" t="s">
        <v>507</v>
      </c>
      <c r="P58" s="19"/>
      <c r="Q58" s="38" t="s">
        <v>508</v>
      </c>
      <c r="R58" s="33">
        <v>1690</v>
      </c>
      <c r="S58" s="34" t="s">
        <v>510</v>
      </c>
      <c r="T58" s="35" t="s">
        <v>511</v>
      </c>
      <c r="U58" s="33">
        <v>1</v>
      </c>
      <c r="V58" s="36">
        <v>1690</v>
      </c>
      <c r="W58" s="37">
        <v>0.02</v>
      </c>
      <c r="X58" s="37">
        <v>0.1</v>
      </c>
      <c r="Y58" s="27">
        <f t="shared" si="7"/>
        <v>1896.18</v>
      </c>
      <c r="Z58" s="27">
        <f t="shared" si="11"/>
        <v>1896.18</v>
      </c>
      <c r="AA58" s="38" t="s">
        <v>512</v>
      </c>
      <c r="AB58" s="28">
        <f t="shared" si="8"/>
        <v>1979.0399862247466</v>
      </c>
      <c r="AC58" s="28">
        <f t="shared" si="9"/>
        <v>1979.0399862247466</v>
      </c>
    </row>
    <row r="59" spans="1:29" s="16" customFormat="1" ht="60" customHeight="1" x14ac:dyDescent="0.25">
      <c r="A59" s="17" t="s">
        <v>500</v>
      </c>
      <c r="B59" s="17">
        <v>106</v>
      </c>
      <c r="C59" s="17" t="s">
        <v>76</v>
      </c>
      <c r="D59" s="17" t="s">
        <v>489</v>
      </c>
      <c r="E59" s="17" t="s">
        <v>490</v>
      </c>
      <c r="F59" s="17" t="s">
        <v>24</v>
      </c>
      <c r="G59" s="17" t="s">
        <v>491</v>
      </c>
      <c r="H59" s="17" t="s">
        <v>26</v>
      </c>
      <c r="I59" s="17" t="s">
        <v>24</v>
      </c>
      <c r="J59" s="18" t="s">
        <v>27</v>
      </c>
      <c r="K59" s="17" t="s">
        <v>252</v>
      </c>
      <c r="L59" s="17" t="s">
        <v>470</v>
      </c>
      <c r="M59" s="17" t="s">
        <v>492</v>
      </c>
      <c r="N59" s="19">
        <v>42608</v>
      </c>
      <c r="O59" s="20" t="s">
        <v>328</v>
      </c>
      <c r="P59" s="19">
        <v>44485</v>
      </c>
      <c r="Q59" s="17" t="s">
        <v>336</v>
      </c>
      <c r="R59" s="23">
        <v>37.5</v>
      </c>
      <c r="S59" s="24" t="s">
        <v>68</v>
      </c>
      <c r="T59" s="25" t="s">
        <v>381</v>
      </c>
      <c r="U59" s="23">
        <v>30</v>
      </c>
      <c r="V59" s="27">
        <v>1125</v>
      </c>
      <c r="W59" s="26">
        <v>0.02</v>
      </c>
      <c r="X59" s="26">
        <v>0.1</v>
      </c>
      <c r="Y59" s="27">
        <f t="shared" si="7"/>
        <v>42.075000000000003</v>
      </c>
      <c r="Z59" s="27">
        <v>1262.25</v>
      </c>
      <c r="AA59" s="17"/>
      <c r="AB59" s="28">
        <f t="shared" si="8"/>
        <v>43.913609161791712</v>
      </c>
      <c r="AC59" s="28">
        <f t="shared" si="9"/>
        <v>1317.4082748537514</v>
      </c>
    </row>
    <row r="60" spans="1:29" s="16" customFormat="1" ht="60" customHeight="1" x14ac:dyDescent="0.25">
      <c r="A60" s="17" t="s">
        <v>449</v>
      </c>
      <c r="B60" s="17">
        <v>107</v>
      </c>
      <c r="C60" s="17" t="s">
        <v>76</v>
      </c>
      <c r="D60" s="17" t="s">
        <v>212</v>
      </c>
      <c r="E60" s="17" t="s">
        <v>213</v>
      </c>
      <c r="F60" s="17" t="s">
        <v>97</v>
      </c>
      <c r="G60" s="17" t="s">
        <v>214</v>
      </c>
      <c r="H60" s="17" t="s">
        <v>118</v>
      </c>
      <c r="I60" s="17" t="s">
        <v>97</v>
      </c>
      <c r="J60" s="18" t="s">
        <v>27</v>
      </c>
      <c r="K60" s="17" t="s">
        <v>34</v>
      </c>
      <c r="L60" s="17" t="s">
        <v>255</v>
      </c>
      <c r="M60" s="17" t="s">
        <v>314</v>
      </c>
      <c r="N60" s="19">
        <v>42420</v>
      </c>
      <c r="O60" s="20" t="s">
        <v>328</v>
      </c>
      <c r="P60" s="19">
        <v>43992</v>
      </c>
      <c r="Q60" s="17" t="s">
        <v>72</v>
      </c>
      <c r="R60" s="23">
        <v>57.94</v>
      </c>
      <c r="S60" s="24" t="s">
        <v>410</v>
      </c>
      <c r="T60" s="25" t="s">
        <v>411</v>
      </c>
      <c r="U60" s="23">
        <v>30</v>
      </c>
      <c r="V60" s="27">
        <f t="shared" ref="V60:V72" si="12">+U60*R60</f>
        <v>1738.1999999999998</v>
      </c>
      <c r="W60" s="26">
        <v>0.02</v>
      </c>
      <c r="X60" s="26">
        <v>0.1</v>
      </c>
      <c r="Y60" s="27">
        <f t="shared" si="7"/>
        <v>65.008679999999998</v>
      </c>
      <c r="Z60" s="27">
        <f t="shared" ref="Z60:Z72" si="13">+V60*(1+W60)*(1+X60)</f>
        <v>1950.2604000000001</v>
      </c>
      <c r="AA60" s="17"/>
      <c r="AB60" s="28">
        <f t="shared" si="8"/>
        <v>67.849453728912309</v>
      </c>
      <c r="AC60" s="28">
        <f t="shared" si="9"/>
        <v>2035.4836118673693</v>
      </c>
    </row>
    <row r="61" spans="1:29" s="16" customFormat="1" ht="60" customHeight="1" x14ac:dyDescent="0.25">
      <c r="A61" s="17" t="s">
        <v>449</v>
      </c>
      <c r="B61" s="17">
        <v>109</v>
      </c>
      <c r="C61" s="17" t="s">
        <v>215</v>
      </c>
      <c r="D61" s="17" t="s">
        <v>216</v>
      </c>
      <c r="E61" s="17" t="s">
        <v>217</v>
      </c>
      <c r="F61" s="17" t="s">
        <v>60</v>
      </c>
      <c r="G61" s="17" t="s">
        <v>218</v>
      </c>
      <c r="H61" s="17" t="s">
        <v>219</v>
      </c>
      <c r="I61" s="17" t="s">
        <v>220</v>
      </c>
      <c r="J61" s="18" t="s">
        <v>27</v>
      </c>
      <c r="K61" s="17" t="s">
        <v>34</v>
      </c>
      <c r="L61" s="17" t="s">
        <v>88</v>
      </c>
      <c r="M61" s="17" t="s">
        <v>315</v>
      </c>
      <c r="N61" s="19">
        <v>44209</v>
      </c>
      <c r="O61" s="20" t="s">
        <v>328</v>
      </c>
      <c r="P61" s="19">
        <v>43857</v>
      </c>
      <c r="Q61" s="17" t="s">
        <v>346</v>
      </c>
      <c r="R61" s="23">
        <v>540</v>
      </c>
      <c r="S61" s="24" t="s">
        <v>412</v>
      </c>
      <c r="T61" s="25" t="s">
        <v>413</v>
      </c>
      <c r="U61" s="23">
        <v>1</v>
      </c>
      <c r="V61" s="27">
        <f t="shared" si="12"/>
        <v>540</v>
      </c>
      <c r="W61" s="26">
        <v>0.02</v>
      </c>
      <c r="X61" s="26">
        <v>0.1</v>
      </c>
      <c r="Y61" s="27">
        <f t="shared" si="7"/>
        <v>605.88</v>
      </c>
      <c r="Z61" s="27">
        <f t="shared" si="13"/>
        <v>605.88</v>
      </c>
      <c r="AA61" s="17"/>
      <c r="AB61" s="28">
        <f t="shared" si="8"/>
        <v>632.35597192980072</v>
      </c>
      <c r="AC61" s="28">
        <f t="shared" si="9"/>
        <v>632.35597192980072</v>
      </c>
    </row>
    <row r="62" spans="1:29" s="16" customFormat="1" ht="60" customHeight="1" x14ac:dyDescent="0.25">
      <c r="A62" s="17" t="s">
        <v>449</v>
      </c>
      <c r="B62" s="17">
        <v>110</v>
      </c>
      <c r="C62" s="17" t="s">
        <v>215</v>
      </c>
      <c r="D62" s="17" t="s">
        <v>221</v>
      </c>
      <c r="E62" s="17" t="s">
        <v>222</v>
      </c>
      <c r="F62" s="17" t="s">
        <v>140</v>
      </c>
      <c r="G62" s="17" t="s">
        <v>27</v>
      </c>
      <c r="H62" s="17" t="s">
        <v>26</v>
      </c>
      <c r="I62" s="17" t="s">
        <v>38</v>
      </c>
      <c r="J62" s="18" t="s">
        <v>27</v>
      </c>
      <c r="K62" s="17" t="s">
        <v>34</v>
      </c>
      <c r="L62" s="17" t="s">
        <v>270</v>
      </c>
      <c r="M62" s="17" t="s">
        <v>316</v>
      </c>
      <c r="N62" s="19">
        <v>42233</v>
      </c>
      <c r="O62" s="20" t="s">
        <v>328</v>
      </c>
      <c r="P62" s="19">
        <v>43670</v>
      </c>
      <c r="Q62" s="17" t="s">
        <v>83</v>
      </c>
      <c r="R62" s="23">
        <v>53</v>
      </c>
      <c r="S62" s="24" t="s">
        <v>414</v>
      </c>
      <c r="T62" s="25" t="s">
        <v>75</v>
      </c>
      <c r="U62" s="23">
        <v>1</v>
      </c>
      <c r="V62" s="27">
        <f t="shared" si="12"/>
        <v>53</v>
      </c>
      <c r="W62" s="26">
        <v>0.02</v>
      </c>
      <c r="X62" s="26">
        <v>0.1</v>
      </c>
      <c r="Y62" s="27">
        <f t="shared" si="7"/>
        <v>59.466000000000008</v>
      </c>
      <c r="Z62" s="27">
        <f t="shared" si="13"/>
        <v>59.466000000000008</v>
      </c>
      <c r="AA62" s="17"/>
      <c r="AB62" s="28">
        <f t="shared" si="8"/>
        <v>62.064567615332287</v>
      </c>
      <c r="AC62" s="28">
        <f t="shared" si="9"/>
        <v>62.064567615332287</v>
      </c>
    </row>
    <row r="63" spans="1:29" s="16" customFormat="1" ht="60" customHeight="1" x14ac:dyDescent="0.25">
      <c r="A63" s="17" t="s">
        <v>449</v>
      </c>
      <c r="B63" s="17">
        <v>111</v>
      </c>
      <c r="C63" s="17" t="s">
        <v>215</v>
      </c>
      <c r="D63" s="17" t="s">
        <v>223</v>
      </c>
      <c r="E63" s="17" t="s">
        <v>224</v>
      </c>
      <c r="F63" s="17" t="s">
        <v>63</v>
      </c>
      <c r="G63" s="17" t="s">
        <v>198</v>
      </c>
      <c r="H63" s="17" t="s">
        <v>225</v>
      </c>
      <c r="I63" s="17" t="s">
        <v>38</v>
      </c>
      <c r="J63" s="18" t="s">
        <v>27</v>
      </c>
      <c r="K63" s="17" t="s">
        <v>34</v>
      </c>
      <c r="L63" s="17" t="s">
        <v>264</v>
      </c>
      <c r="M63" s="17" t="s">
        <v>317</v>
      </c>
      <c r="N63" s="19">
        <v>30429</v>
      </c>
      <c r="O63" s="20" t="s">
        <v>328</v>
      </c>
      <c r="P63" s="19" t="s">
        <v>347</v>
      </c>
      <c r="Q63" s="17" t="s">
        <v>85</v>
      </c>
      <c r="R63" s="23">
        <v>191.42</v>
      </c>
      <c r="S63" s="24" t="s">
        <v>415</v>
      </c>
      <c r="T63" s="25" t="s">
        <v>384</v>
      </c>
      <c r="U63" s="23">
        <v>1</v>
      </c>
      <c r="V63" s="27">
        <f t="shared" si="12"/>
        <v>191.42</v>
      </c>
      <c r="W63" s="26">
        <v>0.02</v>
      </c>
      <c r="X63" s="26">
        <v>0.1</v>
      </c>
      <c r="Y63" s="27">
        <f t="shared" si="7"/>
        <v>214.77324000000002</v>
      </c>
      <c r="Z63" s="27">
        <f t="shared" si="13"/>
        <v>214.77324000000002</v>
      </c>
      <c r="AA63" s="17" t="s">
        <v>435</v>
      </c>
      <c r="AB63" s="28">
        <f t="shared" si="8"/>
        <v>224.15848175333784</v>
      </c>
      <c r="AC63" s="28">
        <f t="shared" si="9"/>
        <v>224.15848175333784</v>
      </c>
    </row>
    <row r="64" spans="1:29" s="16" customFormat="1" ht="60" customHeight="1" x14ac:dyDescent="0.25">
      <c r="A64" s="17" t="s">
        <v>449</v>
      </c>
      <c r="B64" s="17">
        <v>112</v>
      </c>
      <c r="C64" s="17" t="s">
        <v>215</v>
      </c>
      <c r="D64" s="17" t="s">
        <v>226</v>
      </c>
      <c r="E64" s="17" t="s">
        <v>227</v>
      </c>
      <c r="F64" s="17" t="s">
        <v>63</v>
      </c>
      <c r="G64" s="17" t="s">
        <v>228</v>
      </c>
      <c r="H64" s="17" t="s">
        <v>225</v>
      </c>
      <c r="I64" s="17" t="s">
        <v>33</v>
      </c>
      <c r="J64" s="18" t="s">
        <v>27</v>
      </c>
      <c r="K64" s="17" t="s">
        <v>34</v>
      </c>
      <c r="L64" s="17" t="s">
        <v>264</v>
      </c>
      <c r="M64" s="17" t="s">
        <v>318</v>
      </c>
      <c r="N64" s="19">
        <v>33198</v>
      </c>
      <c r="O64" s="20" t="s">
        <v>328</v>
      </c>
      <c r="P64" s="19" t="s">
        <v>348</v>
      </c>
      <c r="Q64" s="17" t="s">
        <v>349</v>
      </c>
      <c r="R64" s="23">
        <v>16.84</v>
      </c>
      <c r="S64" s="24" t="s">
        <v>416</v>
      </c>
      <c r="T64" s="25" t="s">
        <v>384</v>
      </c>
      <c r="U64" s="23">
        <v>20</v>
      </c>
      <c r="V64" s="27">
        <f t="shared" si="12"/>
        <v>336.8</v>
      </c>
      <c r="W64" s="26">
        <v>0.02</v>
      </c>
      <c r="X64" s="26">
        <v>0.1</v>
      </c>
      <c r="Y64" s="27">
        <f t="shared" si="7"/>
        <v>18.894480000000001</v>
      </c>
      <c r="Z64" s="27">
        <f t="shared" si="13"/>
        <v>377.88960000000003</v>
      </c>
      <c r="AA64" s="17"/>
      <c r="AB64" s="28">
        <f t="shared" si="8"/>
        <v>19.720138087588598</v>
      </c>
      <c r="AC64" s="28">
        <f t="shared" si="9"/>
        <v>394.402761751772</v>
      </c>
    </row>
    <row r="65" spans="1:29" s="16" customFormat="1" ht="60" customHeight="1" x14ac:dyDescent="0.25">
      <c r="A65" s="17" t="s">
        <v>449</v>
      </c>
      <c r="B65" s="17">
        <v>114</v>
      </c>
      <c r="C65" s="17" t="s">
        <v>215</v>
      </c>
      <c r="D65" s="17" t="s">
        <v>229</v>
      </c>
      <c r="E65" s="17" t="s">
        <v>230</v>
      </c>
      <c r="F65" s="17" t="s">
        <v>231</v>
      </c>
      <c r="G65" s="17" t="s">
        <v>232</v>
      </c>
      <c r="H65" s="17" t="s">
        <v>219</v>
      </c>
      <c r="I65" s="17" t="s">
        <v>220</v>
      </c>
      <c r="J65" s="18" t="s">
        <v>27</v>
      </c>
      <c r="K65" s="17" t="s">
        <v>252</v>
      </c>
      <c r="L65" s="17" t="s">
        <v>88</v>
      </c>
      <c r="M65" s="17" t="s">
        <v>319</v>
      </c>
      <c r="N65" s="19">
        <v>36756</v>
      </c>
      <c r="O65" s="20" t="s">
        <v>328</v>
      </c>
      <c r="P65" s="19">
        <v>43815</v>
      </c>
      <c r="Q65" s="17" t="s">
        <v>350</v>
      </c>
      <c r="R65" s="23">
        <v>500</v>
      </c>
      <c r="S65" s="24" t="s">
        <v>412</v>
      </c>
      <c r="T65" s="25" t="s">
        <v>413</v>
      </c>
      <c r="U65" s="23">
        <v>1</v>
      </c>
      <c r="V65" s="27">
        <f t="shared" si="12"/>
        <v>500</v>
      </c>
      <c r="W65" s="26">
        <v>0.02</v>
      </c>
      <c r="X65" s="26">
        <v>0.1</v>
      </c>
      <c r="Y65" s="27">
        <f t="shared" si="7"/>
        <v>561</v>
      </c>
      <c r="Z65" s="27">
        <f t="shared" si="13"/>
        <v>561</v>
      </c>
      <c r="AA65" s="17"/>
      <c r="AB65" s="28">
        <f t="shared" si="8"/>
        <v>585.51478882388949</v>
      </c>
      <c r="AC65" s="28">
        <f t="shared" si="9"/>
        <v>585.51478882388949</v>
      </c>
    </row>
    <row r="66" spans="1:29" s="16" customFormat="1" ht="60" customHeight="1" x14ac:dyDescent="0.25">
      <c r="A66" s="17" t="s">
        <v>449</v>
      </c>
      <c r="B66" s="17">
        <v>115</v>
      </c>
      <c r="C66" s="17" t="s">
        <v>215</v>
      </c>
      <c r="D66" s="17" t="s">
        <v>90</v>
      </c>
      <c r="E66" s="17" t="s">
        <v>233</v>
      </c>
      <c r="F66" s="17" t="s">
        <v>140</v>
      </c>
      <c r="G66" s="17">
        <v>0.03</v>
      </c>
      <c r="H66" s="17" t="s">
        <v>225</v>
      </c>
      <c r="I66" s="17" t="s">
        <v>33</v>
      </c>
      <c r="J66" s="18" t="s">
        <v>234</v>
      </c>
      <c r="K66" s="17" t="s">
        <v>34</v>
      </c>
      <c r="L66" s="17" t="s">
        <v>260</v>
      </c>
      <c r="M66" s="17" t="s">
        <v>320</v>
      </c>
      <c r="N66" s="19">
        <v>44288</v>
      </c>
      <c r="O66" s="20" t="s">
        <v>328</v>
      </c>
      <c r="P66" s="19">
        <v>44215</v>
      </c>
      <c r="Q66" s="17" t="s">
        <v>46</v>
      </c>
      <c r="R66" s="23">
        <v>17</v>
      </c>
      <c r="S66" s="24" t="s">
        <v>417</v>
      </c>
      <c r="T66" s="25" t="s">
        <v>418</v>
      </c>
      <c r="U66" s="23">
        <v>12</v>
      </c>
      <c r="V66" s="27">
        <f t="shared" si="12"/>
        <v>204</v>
      </c>
      <c r="W66" s="26">
        <v>0.02</v>
      </c>
      <c r="X66" s="26">
        <v>0.1</v>
      </c>
      <c r="Y66" s="27">
        <f t="shared" si="7"/>
        <v>19.074000000000002</v>
      </c>
      <c r="Z66" s="27">
        <f t="shared" si="13"/>
        <v>228.88800000000003</v>
      </c>
      <c r="AA66" s="17"/>
      <c r="AB66" s="28">
        <f t="shared" si="8"/>
        <v>19.907502820012244</v>
      </c>
      <c r="AC66" s="28">
        <f t="shared" si="9"/>
        <v>238.89003384014691</v>
      </c>
    </row>
    <row r="67" spans="1:29" s="16" customFormat="1" ht="60" customHeight="1" x14ac:dyDescent="0.25">
      <c r="A67" s="17" t="s">
        <v>449</v>
      </c>
      <c r="B67" s="17">
        <v>118</v>
      </c>
      <c r="C67" s="17" t="s">
        <v>215</v>
      </c>
      <c r="D67" s="17" t="s">
        <v>235</v>
      </c>
      <c r="E67" s="17" t="s">
        <v>236</v>
      </c>
      <c r="F67" s="17" t="s">
        <v>60</v>
      </c>
      <c r="G67" s="17" t="s">
        <v>237</v>
      </c>
      <c r="H67" s="17" t="s">
        <v>219</v>
      </c>
      <c r="I67" s="17" t="s">
        <v>220</v>
      </c>
      <c r="J67" s="18" t="s">
        <v>27</v>
      </c>
      <c r="K67" s="17" t="s">
        <v>34</v>
      </c>
      <c r="L67" s="17" t="s">
        <v>88</v>
      </c>
      <c r="M67" s="17" t="s">
        <v>321</v>
      </c>
      <c r="N67" s="19">
        <v>44371</v>
      </c>
      <c r="O67" s="20" t="s">
        <v>328</v>
      </c>
      <c r="P67" s="19">
        <v>44232</v>
      </c>
      <c r="Q67" s="17" t="s">
        <v>350</v>
      </c>
      <c r="R67" s="23">
        <v>850</v>
      </c>
      <c r="S67" s="24" t="s">
        <v>412</v>
      </c>
      <c r="T67" s="25" t="s">
        <v>413</v>
      </c>
      <c r="U67" s="23">
        <v>1</v>
      </c>
      <c r="V67" s="27">
        <f t="shared" si="12"/>
        <v>850</v>
      </c>
      <c r="W67" s="26">
        <v>0.02</v>
      </c>
      <c r="X67" s="26">
        <v>0.1</v>
      </c>
      <c r="Y67" s="27">
        <f t="shared" si="7"/>
        <v>953.7</v>
      </c>
      <c r="Z67" s="27">
        <f t="shared" si="13"/>
        <v>953.7</v>
      </c>
      <c r="AA67" s="17"/>
      <c r="AB67" s="28">
        <f t="shared" si="8"/>
        <v>995.37514100061219</v>
      </c>
      <c r="AC67" s="28">
        <f t="shared" si="9"/>
        <v>995.37514100061219</v>
      </c>
    </row>
    <row r="68" spans="1:29" s="16" customFormat="1" ht="60" customHeight="1" x14ac:dyDescent="0.25">
      <c r="A68" s="17" t="s">
        <v>449</v>
      </c>
      <c r="B68" s="17">
        <v>123</v>
      </c>
      <c r="C68" s="17" t="s">
        <v>238</v>
      </c>
      <c r="D68" s="17" t="s">
        <v>239</v>
      </c>
      <c r="E68" s="17" t="s">
        <v>240</v>
      </c>
      <c r="F68" s="17" t="s">
        <v>24</v>
      </c>
      <c r="G68" s="17" t="s">
        <v>27</v>
      </c>
      <c r="H68" s="17" t="s">
        <v>26</v>
      </c>
      <c r="I68" s="17" t="s">
        <v>24</v>
      </c>
      <c r="J68" s="18" t="s">
        <v>27</v>
      </c>
      <c r="K68" s="17" t="s">
        <v>447</v>
      </c>
      <c r="L68" s="17" t="s">
        <v>263</v>
      </c>
      <c r="M68" s="17" t="s">
        <v>322</v>
      </c>
      <c r="N68" s="19">
        <v>45004</v>
      </c>
      <c r="O68" s="20" t="s">
        <v>328</v>
      </c>
      <c r="P68" s="19">
        <v>45152</v>
      </c>
      <c r="Q68" s="17" t="s">
        <v>337</v>
      </c>
      <c r="R68" s="23">
        <v>11.67</v>
      </c>
      <c r="S68" s="24" t="s">
        <v>419</v>
      </c>
      <c r="T68" s="25" t="s">
        <v>420</v>
      </c>
      <c r="U68" s="23">
        <v>30</v>
      </c>
      <c r="V68" s="27">
        <f t="shared" si="12"/>
        <v>350.1</v>
      </c>
      <c r="W68" s="26">
        <v>0.02</v>
      </c>
      <c r="X68" s="26">
        <v>0.1</v>
      </c>
      <c r="Y68" s="27">
        <f t="shared" si="7"/>
        <v>13.09374</v>
      </c>
      <c r="Z68" s="27">
        <f t="shared" si="13"/>
        <v>392.81220000000008</v>
      </c>
      <c r="AA68" s="17"/>
      <c r="AB68" s="28">
        <f t="shared" si="8"/>
        <v>13.665915171149582</v>
      </c>
      <c r="AC68" s="28">
        <f t="shared" si="9"/>
        <v>409.97745513448746</v>
      </c>
    </row>
    <row r="69" spans="1:29" s="16" customFormat="1" ht="60" customHeight="1" x14ac:dyDescent="0.25">
      <c r="A69" s="17" t="s">
        <v>449</v>
      </c>
      <c r="B69" s="17">
        <v>124</v>
      </c>
      <c r="C69" s="17" t="s">
        <v>238</v>
      </c>
      <c r="D69" s="17" t="s">
        <v>241</v>
      </c>
      <c r="E69" s="17" t="s">
        <v>242</v>
      </c>
      <c r="F69" s="17" t="s">
        <v>24</v>
      </c>
      <c r="G69" s="17" t="s">
        <v>71</v>
      </c>
      <c r="H69" s="17" t="s">
        <v>26</v>
      </c>
      <c r="I69" s="17" t="s">
        <v>24</v>
      </c>
      <c r="J69" s="18" t="s">
        <v>27</v>
      </c>
      <c r="K69" s="17" t="s">
        <v>440</v>
      </c>
      <c r="L69" s="17" t="s">
        <v>262</v>
      </c>
      <c r="M69" s="17" t="s">
        <v>323</v>
      </c>
      <c r="N69" s="19">
        <v>43484</v>
      </c>
      <c r="O69" s="20" t="s">
        <v>327</v>
      </c>
      <c r="P69" s="19">
        <v>44781</v>
      </c>
      <c r="Q69" s="17" t="s">
        <v>44</v>
      </c>
      <c r="R69" s="23">
        <v>7.5</v>
      </c>
      <c r="S69" s="24" t="s">
        <v>421</v>
      </c>
      <c r="T69" s="25"/>
      <c r="U69" s="23">
        <v>30</v>
      </c>
      <c r="V69" s="27">
        <f t="shared" si="12"/>
        <v>225</v>
      </c>
      <c r="W69" s="26">
        <v>0.02</v>
      </c>
      <c r="X69" s="26">
        <v>0.1</v>
      </c>
      <c r="Y69" s="27">
        <f t="shared" si="7"/>
        <v>8.4150000000000009</v>
      </c>
      <c r="Z69" s="27">
        <f t="shared" si="13"/>
        <v>252.45000000000002</v>
      </c>
      <c r="AA69" s="17"/>
      <c r="AB69" s="28">
        <f t="shared" si="8"/>
        <v>8.7827218323583427</v>
      </c>
      <c r="AC69" s="28">
        <f t="shared" si="9"/>
        <v>263.4816549707503</v>
      </c>
    </row>
    <row r="70" spans="1:29" s="16" customFormat="1" ht="60" customHeight="1" x14ac:dyDescent="0.25">
      <c r="A70" s="17" t="s">
        <v>449</v>
      </c>
      <c r="B70" s="17">
        <v>125</v>
      </c>
      <c r="C70" s="17" t="s">
        <v>238</v>
      </c>
      <c r="D70" s="17" t="s">
        <v>243</v>
      </c>
      <c r="E70" s="17" t="s">
        <v>244</v>
      </c>
      <c r="F70" s="17" t="s">
        <v>24</v>
      </c>
      <c r="G70" s="17" t="s">
        <v>245</v>
      </c>
      <c r="H70" s="17" t="s">
        <v>26</v>
      </c>
      <c r="I70" s="17" t="s">
        <v>24</v>
      </c>
      <c r="J70" s="18" t="s">
        <v>27</v>
      </c>
      <c r="K70" s="17" t="s">
        <v>30</v>
      </c>
      <c r="L70" s="17" t="s">
        <v>88</v>
      </c>
      <c r="M70" s="17" t="s">
        <v>324</v>
      </c>
      <c r="N70" s="19">
        <v>43625</v>
      </c>
      <c r="O70" s="20" t="s">
        <v>328</v>
      </c>
      <c r="P70" s="19">
        <v>43827</v>
      </c>
      <c r="Q70" s="17" t="s">
        <v>52</v>
      </c>
      <c r="R70" s="23">
        <v>13.5</v>
      </c>
      <c r="S70" s="24" t="s">
        <v>392</v>
      </c>
      <c r="T70" s="25" t="s">
        <v>422</v>
      </c>
      <c r="U70" s="23">
        <v>30</v>
      </c>
      <c r="V70" s="27">
        <f t="shared" si="12"/>
        <v>405</v>
      </c>
      <c r="W70" s="26">
        <v>0.02</v>
      </c>
      <c r="X70" s="26">
        <v>0.1</v>
      </c>
      <c r="Y70" s="27">
        <f t="shared" ref="Y70:Y72" si="14">+R70*(1+W70)*(1+X70)</f>
        <v>15.147</v>
      </c>
      <c r="Z70" s="27">
        <f t="shared" si="13"/>
        <v>454.41000000000008</v>
      </c>
      <c r="AA70" s="17"/>
      <c r="AB70" s="28">
        <f t="shared" si="8"/>
        <v>15.808899298245016</v>
      </c>
      <c r="AC70" s="28">
        <f t="shared" si="9"/>
        <v>474.26697894735054</v>
      </c>
    </row>
    <row r="71" spans="1:29" s="16" customFormat="1" ht="60" customHeight="1" x14ac:dyDescent="0.25">
      <c r="A71" s="17" t="s">
        <v>449</v>
      </c>
      <c r="B71" s="17">
        <v>126</v>
      </c>
      <c r="C71" s="17" t="s">
        <v>174</v>
      </c>
      <c r="D71" s="17" t="s">
        <v>246</v>
      </c>
      <c r="E71" s="17" t="s">
        <v>247</v>
      </c>
      <c r="F71" s="17" t="s">
        <v>140</v>
      </c>
      <c r="G71" s="17" t="s">
        <v>248</v>
      </c>
      <c r="H71" s="17" t="s">
        <v>98</v>
      </c>
      <c r="I71" s="17" t="s">
        <v>38</v>
      </c>
      <c r="J71" s="18" t="s">
        <v>27</v>
      </c>
      <c r="K71" s="17" t="s">
        <v>34</v>
      </c>
      <c r="L71" s="17" t="s">
        <v>255</v>
      </c>
      <c r="M71" s="17" t="s">
        <v>325</v>
      </c>
      <c r="N71" s="19">
        <v>42451</v>
      </c>
      <c r="O71" s="20" t="s">
        <v>328</v>
      </c>
      <c r="P71" s="19">
        <v>43667</v>
      </c>
      <c r="Q71" s="17" t="s">
        <v>72</v>
      </c>
      <c r="R71" s="23">
        <v>816</v>
      </c>
      <c r="S71" s="24" t="s">
        <v>395</v>
      </c>
      <c r="T71" s="25" t="s">
        <v>80</v>
      </c>
      <c r="U71" s="23">
        <v>1</v>
      </c>
      <c r="V71" s="27">
        <f t="shared" si="12"/>
        <v>816</v>
      </c>
      <c r="W71" s="26">
        <v>0.02</v>
      </c>
      <c r="X71" s="26">
        <v>0.1</v>
      </c>
      <c r="Y71" s="27">
        <f t="shared" si="14"/>
        <v>915.55200000000013</v>
      </c>
      <c r="Z71" s="27">
        <f t="shared" si="13"/>
        <v>915.55200000000013</v>
      </c>
      <c r="AA71" s="17"/>
      <c r="AB71" s="28">
        <f t="shared" si="8"/>
        <v>955.56013536058765</v>
      </c>
      <c r="AC71" s="28">
        <f t="shared" si="9"/>
        <v>955.56013536058765</v>
      </c>
    </row>
    <row r="72" spans="1:29" s="16" customFormat="1" ht="60" customHeight="1" x14ac:dyDescent="0.25">
      <c r="A72" s="17" t="s">
        <v>449</v>
      </c>
      <c r="B72" s="17">
        <v>127</v>
      </c>
      <c r="C72" s="17" t="s">
        <v>174</v>
      </c>
      <c r="D72" s="17" t="s">
        <v>249</v>
      </c>
      <c r="E72" s="17" t="s">
        <v>250</v>
      </c>
      <c r="F72" s="17" t="s">
        <v>140</v>
      </c>
      <c r="G72" s="17" t="s">
        <v>251</v>
      </c>
      <c r="H72" s="17" t="s">
        <v>98</v>
      </c>
      <c r="I72" s="17" t="s">
        <v>38</v>
      </c>
      <c r="J72" s="18" t="s">
        <v>27</v>
      </c>
      <c r="K72" s="17" t="s">
        <v>34</v>
      </c>
      <c r="L72" s="17" t="s">
        <v>255</v>
      </c>
      <c r="M72" s="17" t="s">
        <v>326</v>
      </c>
      <c r="N72" s="19">
        <v>41848</v>
      </c>
      <c r="O72" s="20" t="s">
        <v>328</v>
      </c>
      <c r="P72" s="19">
        <v>44860</v>
      </c>
      <c r="Q72" s="17" t="s">
        <v>72</v>
      </c>
      <c r="R72" s="23">
        <v>979</v>
      </c>
      <c r="S72" s="24" t="s">
        <v>423</v>
      </c>
      <c r="T72" s="25" t="s">
        <v>80</v>
      </c>
      <c r="U72" s="23">
        <v>1</v>
      </c>
      <c r="V72" s="27">
        <f t="shared" si="12"/>
        <v>979</v>
      </c>
      <c r="W72" s="26">
        <v>0.02</v>
      </c>
      <c r="X72" s="26">
        <v>0.1</v>
      </c>
      <c r="Y72" s="27">
        <f t="shared" si="14"/>
        <v>1098.4380000000001</v>
      </c>
      <c r="Z72" s="27">
        <f t="shared" si="13"/>
        <v>1098.4380000000001</v>
      </c>
      <c r="AA72" s="17"/>
      <c r="AB72" s="28">
        <f t="shared" si="8"/>
        <v>1146.4379565171757</v>
      </c>
      <c r="AC72" s="28">
        <f t="shared" si="9"/>
        <v>1146.4379565171757</v>
      </c>
    </row>
    <row r="73" spans="1:29" s="16" customFormat="1" ht="60" customHeight="1" x14ac:dyDescent="0.25">
      <c r="A73" s="17" t="s">
        <v>500</v>
      </c>
      <c r="B73" s="17">
        <v>129</v>
      </c>
      <c r="C73" s="17" t="s">
        <v>128</v>
      </c>
      <c r="D73" s="17" t="s">
        <v>493</v>
      </c>
      <c r="E73" s="17" t="s">
        <v>494</v>
      </c>
      <c r="F73" s="17" t="s">
        <v>495</v>
      </c>
      <c r="G73" s="17">
        <v>0.05</v>
      </c>
      <c r="H73" s="17" t="s">
        <v>137</v>
      </c>
      <c r="I73" s="17" t="s">
        <v>92</v>
      </c>
      <c r="J73" s="18" t="s">
        <v>27</v>
      </c>
      <c r="K73" s="17" t="s">
        <v>496</v>
      </c>
      <c r="L73" s="12" t="s">
        <v>253</v>
      </c>
      <c r="M73" s="12" t="s">
        <v>497</v>
      </c>
      <c r="N73" s="19">
        <v>31755</v>
      </c>
      <c r="O73" s="15" t="s">
        <v>327</v>
      </c>
      <c r="P73" s="19" t="s">
        <v>28</v>
      </c>
      <c r="Q73" s="12" t="s">
        <v>42</v>
      </c>
      <c r="R73" s="23">
        <v>31</v>
      </c>
      <c r="S73" s="24" t="s">
        <v>498</v>
      </c>
      <c r="T73" s="25" t="s">
        <v>370</v>
      </c>
      <c r="U73" s="23">
        <v>1</v>
      </c>
      <c r="V73" s="27">
        <v>31</v>
      </c>
      <c r="W73" s="26">
        <v>0.02</v>
      </c>
      <c r="X73" s="26">
        <v>0.1</v>
      </c>
      <c r="Y73" s="27">
        <v>34.782000000000004</v>
      </c>
      <c r="Z73" s="27">
        <v>34.782000000000004</v>
      </c>
      <c r="AA73" s="17" t="s">
        <v>499</v>
      </c>
      <c r="AB73" s="28">
        <f t="shared" si="8"/>
        <v>36.30191690708115</v>
      </c>
      <c r="AC73" s="28">
        <f t="shared" si="9"/>
        <v>36.30191690708115</v>
      </c>
    </row>
  </sheetData>
  <sheetProtection selectLockedCells="1"/>
  <autoFilter ref="B5:AA73"/>
  <sortState ref="A6:AC73">
    <sortCondition ref="B6:B73"/>
    <sortCondition ref="R6:R73"/>
  </sortState>
  <mergeCells count="3">
    <mergeCell ref="B2:AA2"/>
    <mergeCell ref="B3:AA3"/>
    <mergeCell ref="C4:D4"/>
  </mergeCells>
  <dataValidations count="7">
    <dataValidation showDropDown="1" promptTitle="Nota:" prompt="Escriba o seleccione el departamento de la lista_x000a_" sqref="L5:M5 JA5:JB5 SW5:SX5 ACS5:ACT5 AMO5:AMP5 AWK5:AWL5 BGG5:BGH5 BQC5:BQD5 BZY5:BZZ5 CJU5:CJV5 CTQ5:CTR5 DDM5:DDN5 DNI5:DNJ5 DXE5:DXF5 EHA5:EHB5 EQW5:EQX5 FAS5:FAT5 FKO5:FKP5 FUK5:FUL5 GEG5:GEH5 GOC5:GOD5 GXY5:GXZ5 HHU5:HHV5 HRQ5:HRR5 IBM5:IBN5 ILI5:ILJ5 IVE5:IVF5 JFA5:JFB5 JOW5:JOX5 JYS5:JYT5 KIO5:KIP5 KSK5:KSL5 LCG5:LCH5 LMC5:LMD5 LVY5:LVZ5 MFU5:MFV5 MPQ5:MPR5 MZM5:MZN5 NJI5:NJJ5 NTE5:NTF5 ODA5:ODB5 OMW5:OMX5 OWS5:OWT5 PGO5:PGP5 PQK5:PQL5 QAG5:QAH5 QKC5:QKD5 QTY5:QTZ5 RDU5:RDV5 RNQ5:RNR5 RXM5:RXN5 SHI5:SHJ5 SRE5:SRF5 TBA5:TBB5 TKW5:TKX5 TUS5:TUT5 UEO5:UEP5 UOK5:UOL5 UYG5:UYH5 VIC5:VID5 VRY5:VRZ5 WBU5:WBV5 WLQ5:WLR5 WVM5:WVN5 L65128:M65128 JA65128:JB65128 SW65128:SX65128 ACS65128:ACT65128 AMO65128:AMP65128 AWK65128:AWL65128 BGG65128:BGH65128 BQC65128:BQD65128 BZY65128:BZZ65128 CJU65128:CJV65128 CTQ65128:CTR65128 DDM65128:DDN65128 DNI65128:DNJ65128 DXE65128:DXF65128 EHA65128:EHB65128 EQW65128:EQX65128 FAS65128:FAT65128 FKO65128:FKP65128 FUK65128:FUL65128 GEG65128:GEH65128 GOC65128:GOD65128 GXY65128:GXZ65128 HHU65128:HHV65128 HRQ65128:HRR65128 IBM65128:IBN65128 ILI65128:ILJ65128 IVE65128:IVF65128 JFA65128:JFB65128 JOW65128:JOX65128 JYS65128:JYT65128 KIO65128:KIP65128 KSK65128:KSL65128 LCG65128:LCH65128 LMC65128:LMD65128 LVY65128:LVZ65128 MFU65128:MFV65128 MPQ65128:MPR65128 MZM65128:MZN65128 NJI65128:NJJ65128 NTE65128:NTF65128 ODA65128:ODB65128 OMW65128:OMX65128 OWS65128:OWT65128 PGO65128:PGP65128 PQK65128:PQL65128 QAG65128:QAH65128 QKC65128:QKD65128 QTY65128:QTZ65128 RDU65128:RDV65128 RNQ65128:RNR65128 RXM65128:RXN65128 SHI65128:SHJ65128 SRE65128:SRF65128 TBA65128:TBB65128 TKW65128:TKX65128 TUS65128:TUT65128 UEO65128:UEP65128 UOK65128:UOL65128 UYG65128:UYH65128 VIC65128:VID65128 VRY65128:VRZ65128 WBU65128:WBV65128 WLQ65128:WLR65128 WVM65128:WVN65128 L130664:M130664 JA130664:JB130664 SW130664:SX130664 ACS130664:ACT130664 AMO130664:AMP130664 AWK130664:AWL130664 BGG130664:BGH130664 BQC130664:BQD130664 BZY130664:BZZ130664 CJU130664:CJV130664 CTQ130664:CTR130664 DDM130664:DDN130664 DNI130664:DNJ130664 DXE130664:DXF130664 EHA130664:EHB130664 EQW130664:EQX130664 FAS130664:FAT130664 FKO130664:FKP130664 FUK130664:FUL130664 GEG130664:GEH130664 GOC130664:GOD130664 GXY130664:GXZ130664 HHU130664:HHV130664 HRQ130664:HRR130664 IBM130664:IBN130664 ILI130664:ILJ130664 IVE130664:IVF130664 JFA130664:JFB130664 JOW130664:JOX130664 JYS130664:JYT130664 KIO130664:KIP130664 KSK130664:KSL130664 LCG130664:LCH130664 LMC130664:LMD130664 LVY130664:LVZ130664 MFU130664:MFV130664 MPQ130664:MPR130664 MZM130664:MZN130664 NJI130664:NJJ130664 NTE130664:NTF130664 ODA130664:ODB130664 OMW130664:OMX130664 OWS130664:OWT130664 PGO130664:PGP130664 PQK130664:PQL130664 QAG130664:QAH130664 QKC130664:QKD130664 QTY130664:QTZ130664 RDU130664:RDV130664 RNQ130664:RNR130664 RXM130664:RXN130664 SHI130664:SHJ130664 SRE130664:SRF130664 TBA130664:TBB130664 TKW130664:TKX130664 TUS130664:TUT130664 UEO130664:UEP130664 UOK130664:UOL130664 UYG130664:UYH130664 VIC130664:VID130664 VRY130664:VRZ130664 WBU130664:WBV130664 WLQ130664:WLR130664 WVM130664:WVN130664 L196200:M196200 JA196200:JB196200 SW196200:SX196200 ACS196200:ACT196200 AMO196200:AMP196200 AWK196200:AWL196200 BGG196200:BGH196200 BQC196200:BQD196200 BZY196200:BZZ196200 CJU196200:CJV196200 CTQ196200:CTR196200 DDM196200:DDN196200 DNI196200:DNJ196200 DXE196200:DXF196200 EHA196200:EHB196200 EQW196200:EQX196200 FAS196200:FAT196200 FKO196200:FKP196200 FUK196200:FUL196200 GEG196200:GEH196200 GOC196200:GOD196200 GXY196200:GXZ196200 HHU196200:HHV196200 HRQ196200:HRR196200 IBM196200:IBN196200 ILI196200:ILJ196200 IVE196200:IVF196200 JFA196200:JFB196200 JOW196200:JOX196200 JYS196200:JYT196200 KIO196200:KIP196200 KSK196200:KSL196200 LCG196200:LCH196200 LMC196200:LMD196200 LVY196200:LVZ196200 MFU196200:MFV196200 MPQ196200:MPR196200 MZM196200:MZN196200 NJI196200:NJJ196200 NTE196200:NTF196200 ODA196200:ODB196200 OMW196200:OMX196200 OWS196200:OWT196200 PGO196200:PGP196200 PQK196200:PQL196200 QAG196200:QAH196200 QKC196200:QKD196200 QTY196200:QTZ196200 RDU196200:RDV196200 RNQ196200:RNR196200 RXM196200:RXN196200 SHI196200:SHJ196200 SRE196200:SRF196200 TBA196200:TBB196200 TKW196200:TKX196200 TUS196200:TUT196200 UEO196200:UEP196200 UOK196200:UOL196200 UYG196200:UYH196200 VIC196200:VID196200 VRY196200:VRZ196200 WBU196200:WBV196200 WLQ196200:WLR196200 WVM196200:WVN196200 L261736:M261736 JA261736:JB261736 SW261736:SX261736 ACS261736:ACT261736 AMO261736:AMP261736 AWK261736:AWL261736 BGG261736:BGH261736 BQC261736:BQD261736 BZY261736:BZZ261736 CJU261736:CJV261736 CTQ261736:CTR261736 DDM261736:DDN261736 DNI261736:DNJ261736 DXE261736:DXF261736 EHA261736:EHB261736 EQW261736:EQX261736 FAS261736:FAT261736 FKO261736:FKP261736 FUK261736:FUL261736 GEG261736:GEH261736 GOC261736:GOD261736 GXY261736:GXZ261736 HHU261736:HHV261736 HRQ261736:HRR261736 IBM261736:IBN261736 ILI261736:ILJ261736 IVE261736:IVF261736 JFA261736:JFB261736 JOW261736:JOX261736 JYS261736:JYT261736 KIO261736:KIP261736 KSK261736:KSL261736 LCG261736:LCH261736 LMC261736:LMD261736 LVY261736:LVZ261736 MFU261736:MFV261736 MPQ261736:MPR261736 MZM261736:MZN261736 NJI261736:NJJ261736 NTE261736:NTF261736 ODA261736:ODB261736 OMW261736:OMX261736 OWS261736:OWT261736 PGO261736:PGP261736 PQK261736:PQL261736 QAG261736:QAH261736 QKC261736:QKD261736 QTY261736:QTZ261736 RDU261736:RDV261736 RNQ261736:RNR261736 RXM261736:RXN261736 SHI261736:SHJ261736 SRE261736:SRF261736 TBA261736:TBB261736 TKW261736:TKX261736 TUS261736:TUT261736 UEO261736:UEP261736 UOK261736:UOL261736 UYG261736:UYH261736 VIC261736:VID261736 VRY261736:VRZ261736 WBU261736:WBV261736 WLQ261736:WLR261736 WVM261736:WVN261736 L327272:M327272 JA327272:JB327272 SW327272:SX327272 ACS327272:ACT327272 AMO327272:AMP327272 AWK327272:AWL327272 BGG327272:BGH327272 BQC327272:BQD327272 BZY327272:BZZ327272 CJU327272:CJV327272 CTQ327272:CTR327272 DDM327272:DDN327272 DNI327272:DNJ327272 DXE327272:DXF327272 EHA327272:EHB327272 EQW327272:EQX327272 FAS327272:FAT327272 FKO327272:FKP327272 FUK327272:FUL327272 GEG327272:GEH327272 GOC327272:GOD327272 GXY327272:GXZ327272 HHU327272:HHV327272 HRQ327272:HRR327272 IBM327272:IBN327272 ILI327272:ILJ327272 IVE327272:IVF327272 JFA327272:JFB327272 JOW327272:JOX327272 JYS327272:JYT327272 KIO327272:KIP327272 KSK327272:KSL327272 LCG327272:LCH327272 LMC327272:LMD327272 LVY327272:LVZ327272 MFU327272:MFV327272 MPQ327272:MPR327272 MZM327272:MZN327272 NJI327272:NJJ327272 NTE327272:NTF327272 ODA327272:ODB327272 OMW327272:OMX327272 OWS327272:OWT327272 PGO327272:PGP327272 PQK327272:PQL327272 QAG327272:QAH327272 QKC327272:QKD327272 QTY327272:QTZ327272 RDU327272:RDV327272 RNQ327272:RNR327272 RXM327272:RXN327272 SHI327272:SHJ327272 SRE327272:SRF327272 TBA327272:TBB327272 TKW327272:TKX327272 TUS327272:TUT327272 UEO327272:UEP327272 UOK327272:UOL327272 UYG327272:UYH327272 VIC327272:VID327272 VRY327272:VRZ327272 WBU327272:WBV327272 WLQ327272:WLR327272 WVM327272:WVN327272 L392808:M392808 JA392808:JB392808 SW392808:SX392808 ACS392808:ACT392808 AMO392808:AMP392808 AWK392808:AWL392808 BGG392808:BGH392808 BQC392808:BQD392808 BZY392808:BZZ392808 CJU392808:CJV392808 CTQ392808:CTR392808 DDM392808:DDN392808 DNI392808:DNJ392808 DXE392808:DXF392808 EHA392808:EHB392808 EQW392808:EQX392808 FAS392808:FAT392808 FKO392808:FKP392808 FUK392808:FUL392808 GEG392808:GEH392808 GOC392808:GOD392808 GXY392808:GXZ392808 HHU392808:HHV392808 HRQ392808:HRR392808 IBM392808:IBN392808 ILI392808:ILJ392808 IVE392808:IVF392808 JFA392808:JFB392808 JOW392808:JOX392808 JYS392808:JYT392808 KIO392808:KIP392808 KSK392808:KSL392808 LCG392808:LCH392808 LMC392808:LMD392808 LVY392808:LVZ392808 MFU392808:MFV392808 MPQ392808:MPR392808 MZM392808:MZN392808 NJI392808:NJJ392808 NTE392808:NTF392808 ODA392808:ODB392808 OMW392808:OMX392808 OWS392808:OWT392808 PGO392808:PGP392808 PQK392808:PQL392808 QAG392808:QAH392808 QKC392808:QKD392808 QTY392808:QTZ392808 RDU392808:RDV392808 RNQ392808:RNR392808 RXM392808:RXN392808 SHI392808:SHJ392808 SRE392808:SRF392808 TBA392808:TBB392808 TKW392808:TKX392808 TUS392808:TUT392808 UEO392808:UEP392808 UOK392808:UOL392808 UYG392808:UYH392808 VIC392808:VID392808 VRY392808:VRZ392808 WBU392808:WBV392808 WLQ392808:WLR392808 WVM392808:WVN392808 L458344:M458344 JA458344:JB458344 SW458344:SX458344 ACS458344:ACT458344 AMO458344:AMP458344 AWK458344:AWL458344 BGG458344:BGH458344 BQC458344:BQD458344 BZY458344:BZZ458344 CJU458344:CJV458344 CTQ458344:CTR458344 DDM458344:DDN458344 DNI458344:DNJ458344 DXE458344:DXF458344 EHA458344:EHB458344 EQW458344:EQX458344 FAS458344:FAT458344 FKO458344:FKP458344 FUK458344:FUL458344 GEG458344:GEH458344 GOC458344:GOD458344 GXY458344:GXZ458344 HHU458344:HHV458344 HRQ458344:HRR458344 IBM458344:IBN458344 ILI458344:ILJ458344 IVE458344:IVF458344 JFA458344:JFB458344 JOW458344:JOX458344 JYS458344:JYT458344 KIO458344:KIP458344 KSK458344:KSL458344 LCG458344:LCH458344 LMC458344:LMD458344 LVY458344:LVZ458344 MFU458344:MFV458344 MPQ458344:MPR458344 MZM458344:MZN458344 NJI458344:NJJ458344 NTE458344:NTF458344 ODA458344:ODB458344 OMW458344:OMX458344 OWS458344:OWT458344 PGO458344:PGP458344 PQK458344:PQL458344 QAG458344:QAH458344 QKC458344:QKD458344 QTY458344:QTZ458344 RDU458344:RDV458344 RNQ458344:RNR458344 RXM458344:RXN458344 SHI458344:SHJ458344 SRE458344:SRF458344 TBA458344:TBB458344 TKW458344:TKX458344 TUS458344:TUT458344 UEO458344:UEP458344 UOK458344:UOL458344 UYG458344:UYH458344 VIC458344:VID458344 VRY458344:VRZ458344 WBU458344:WBV458344 WLQ458344:WLR458344 WVM458344:WVN458344 L523880:M523880 JA523880:JB523880 SW523880:SX523880 ACS523880:ACT523880 AMO523880:AMP523880 AWK523880:AWL523880 BGG523880:BGH523880 BQC523880:BQD523880 BZY523880:BZZ523880 CJU523880:CJV523880 CTQ523880:CTR523880 DDM523880:DDN523880 DNI523880:DNJ523880 DXE523880:DXF523880 EHA523880:EHB523880 EQW523880:EQX523880 FAS523880:FAT523880 FKO523880:FKP523880 FUK523880:FUL523880 GEG523880:GEH523880 GOC523880:GOD523880 GXY523880:GXZ523880 HHU523880:HHV523880 HRQ523880:HRR523880 IBM523880:IBN523880 ILI523880:ILJ523880 IVE523880:IVF523880 JFA523880:JFB523880 JOW523880:JOX523880 JYS523880:JYT523880 KIO523880:KIP523880 KSK523880:KSL523880 LCG523880:LCH523880 LMC523880:LMD523880 LVY523880:LVZ523880 MFU523880:MFV523880 MPQ523880:MPR523880 MZM523880:MZN523880 NJI523880:NJJ523880 NTE523880:NTF523880 ODA523880:ODB523880 OMW523880:OMX523880 OWS523880:OWT523880 PGO523880:PGP523880 PQK523880:PQL523880 QAG523880:QAH523880 QKC523880:QKD523880 QTY523880:QTZ523880 RDU523880:RDV523880 RNQ523880:RNR523880 RXM523880:RXN523880 SHI523880:SHJ523880 SRE523880:SRF523880 TBA523880:TBB523880 TKW523880:TKX523880 TUS523880:TUT523880 UEO523880:UEP523880 UOK523880:UOL523880 UYG523880:UYH523880 VIC523880:VID523880 VRY523880:VRZ523880 WBU523880:WBV523880 WLQ523880:WLR523880 WVM523880:WVN523880 L589416:M589416 JA589416:JB589416 SW589416:SX589416 ACS589416:ACT589416 AMO589416:AMP589416 AWK589416:AWL589416 BGG589416:BGH589416 BQC589416:BQD589416 BZY589416:BZZ589416 CJU589416:CJV589416 CTQ589416:CTR589416 DDM589416:DDN589416 DNI589416:DNJ589416 DXE589416:DXF589416 EHA589416:EHB589416 EQW589416:EQX589416 FAS589416:FAT589416 FKO589416:FKP589416 FUK589416:FUL589416 GEG589416:GEH589416 GOC589416:GOD589416 GXY589416:GXZ589416 HHU589416:HHV589416 HRQ589416:HRR589416 IBM589416:IBN589416 ILI589416:ILJ589416 IVE589416:IVF589416 JFA589416:JFB589416 JOW589416:JOX589416 JYS589416:JYT589416 KIO589416:KIP589416 KSK589416:KSL589416 LCG589416:LCH589416 LMC589416:LMD589416 LVY589416:LVZ589416 MFU589416:MFV589416 MPQ589416:MPR589416 MZM589416:MZN589416 NJI589416:NJJ589416 NTE589416:NTF589416 ODA589416:ODB589416 OMW589416:OMX589416 OWS589416:OWT589416 PGO589416:PGP589416 PQK589416:PQL589416 QAG589416:QAH589416 QKC589416:QKD589416 QTY589416:QTZ589416 RDU589416:RDV589416 RNQ589416:RNR589416 RXM589416:RXN589416 SHI589416:SHJ589416 SRE589416:SRF589416 TBA589416:TBB589416 TKW589416:TKX589416 TUS589416:TUT589416 UEO589416:UEP589416 UOK589416:UOL589416 UYG589416:UYH589416 VIC589416:VID589416 VRY589416:VRZ589416 WBU589416:WBV589416 WLQ589416:WLR589416 WVM589416:WVN589416 L654952:M654952 JA654952:JB654952 SW654952:SX654952 ACS654952:ACT654952 AMO654952:AMP654952 AWK654952:AWL654952 BGG654952:BGH654952 BQC654952:BQD654952 BZY654952:BZZ654952 CJU654952:CJV654952 CTQ654952:CTR654952 DDM654952:DDN654952 DNI654952:DNJ654952 DXE654952:DXF654952 EHA654952:EHB654952 EQW654952:EQX654952 FAS654952:FAT654952 FKO654952:FKP654952 FUK654952:FUL654952 GEG654952:GEH654952 GOC654952:GOD654952 GXY654952:GXZ654952 HHU654952:HHV654952 HRQ654952:HRR654952 IBM654952:IBN654952 ILI654952:ILJ654952 IVE654952:IVF654952 JFA654952:JFB654952 JOW654952:JOX654952 JYS654952:JYT654952 KIO654952:KIP654952 KSK654952:KSL654952 LCG654952:LCH654952 LMC654952:LMD654952 LVY654952:LVZ654952 MFU654952:MFV654952 MPQ654952:MPR654952 MZM654952:MZN654952 NJI654952:NJJ654952 NTE654952:NTF654952 ODA654952:ODB654952 OMW654952:OMX654952 OWS654952:OWT654952 PGO654952:PGP654952 PQK654952:PQL654952 QAG654952:QAH654952 QKC654952:QKD654952 QTY654952:QTZ654952 RDU654952:RDV654952 RNQ654952:RNR654952 RXM654952:RXN654952 SHI654952:SHJ654952 SRE654952:SRF654952 TBA654952:TBB654952 TKW654952:TKX654952 TUS654952:TUT654952 UEO654952:UEP654952 UOK654952:UOL654952 UYG654952:UYH654952 VIC654952:VID654952 VRY654952:VRZ654952 WBU654952:WBV654952 WLQ654952:WLR654952 WVM654952:WVN654952 L720488:M720488 JA720488:JB720488 SW720488:SX720488 ACS720488:ACT720488 AMO720488:AMP720488 AWK720488:AWL720488 BGG720488:BGH720488 BQC720488:BQD720488 BZY720488:BZZ720488 CJU720488:CJV720488 CTQ720488:CTR720488 DDM720488:DDN720488 DNI720488:DNJ720488 DXE720488:DXF720488 EHA720488:EHB720488 EQW720488:EQX720488 FAS720488:FAT720488 FKO720488:FKP720488 FUK720488:FUL720488 GEG720488:GEH720488 GOC720488:GOD720488 GXY720488:GXZ720488 HHU720488:HHV720488 HRQ720488:HRR720488 IBM720488:IBN720488 ILI720488:ILJ720488 IVE720488:IVF720488 JFA720488:JFB720488 JOW720488:JOX720488 JYS720488:JYT720488 KIO720488:KIP720488 KSK720488:KSL720488 LCG720488:LCH720488 LMC720488:LMD720488 LVY720488:LVZ720488 MFU720488:MFV720488 MPQ720488:MPR720488 MZM720488:MZN720488 NJI720488:NJJ720488 NTE720488:NTF720488 ODA720488:ODB720488 OMW720488:OMX720488 OWS720488:OWT720488 PGO720488:PGP720488 PQK720488:PQL720488 QAG720488:QAH720488 QKC720488:QKD720488 QTY720488:QTZ720488 RDU720488:RDV720488 RNQ720488:RNR720488 RXM720488:RXN720488 SHI720488:SHJ720488 SRE720488:SRF720488 TBA720488:TBB720488 TKW720488:TKX720488 TUS720488:TUT720488 UEO720488:UEP720488 UOK720488:UOL720488 UYG720488:UYH720488 VIC720488:VID720488 VRY720488:VRZ720488 WBU720488:WBV720488 WLQ720488:WLR720488 WVM720488:WVN720488 L786024:M786024 JA786024:JB786024 SW786024:SX786024 ACS786024:ACT786024 AMO786024:AMP786024 AWK786024:AWL786024 BGG786024:BGH786024 BQC786024:BQD786024 BZY786024:BZZ786024 CJU786024:CJV786024 CTQ786024:CTR786024 DDM786024:DDN786024 DNI786024:DNJ786024 DXE786024:DXF786024 EHA786024:EHB786024 EQW786024:EQX786024 FAS786024:FAT786024 FKO786024:FKP786024 FUK786024:FUL786024 GEG786024:GEH786024 GOC786024:GOD786024 GXY786024:GXZ786024 HHU786024:HHV786024 HRQ786024:HRR786024 IBM786024:IBN786024 ILI786024:ILJ786024 IVE786024:IVF786024 JFA786024:JFB786024 JOW786024:JOX786024 JYS786024:JYT786024 KIO786024:KIP786024 KSK786024:KSL786024 LCG786024:LCH786024 LMC786024:LMD786024 LVY786024:LVZ786024 MFU786024:MFV786024 MPQ786024:MPR786024 MZM786024:MZN786024 NJI786024:NJJ786024 NTE786024:NTF786024 ODA786024:ODB786024 OMW786024:OMX786024 OWS786024:OWT786024 PGO786024:PGP786024 PQK786024:PQL786024 QAG786024:QAH786024 QKC786024:QKD786024 QTY786024:QTZ786024 RDU786024:RDV786024 RNQ786024:RNR786024 RXM786024:RXN786024 SHI786024:SHJ786024 SRE786024:SRF786024 TBA786024:TBB786024 TKW786024:TKX786024 TUS786024:TUT786024 UEO786024:UEP786024 UOK786024:UOL786024 UYG786024:UYH786024 VIC786024:VID786024 VRY786024:VRZ786024 WBU786024:WBV786024 WLQ786024:WLR786024 WVM786024:WVN786024 L851560:M851560 JA851560:JB851560 SW851560:SX851560 ACS851560:ACT851560 AMO851560:AMP851560 AWK851560:AWL851560 BGG851560:BGH851560 BQC851560:BQD851560 BZY851560:BZZ851560 CJU851560:CJV851560 CTQ851560:CTR851560 DDM851560:DDN851560 DNI851560:DNJ851560 DXE851560:DXF851560 EHA851560:EHB851560 EQW851560:EQX851560 FAS851560:FAT851560 FKO851560:FKP851560 FUK851560:FUL851560 GEG851560:GEH851560 GOC851560:GOD851560 GXY851560:GXZ851560 HHU851560:HHV851560 HRQ851560:HRR851560 IBM851560:IBN851560 ILI851560:ILJ851560 IVE851560:IVF851560 JFA851560:JFB851560 JOW851560:JOX851560 JYS851560:JYT851560 KIO851560:KIP851560 KSK851560:KSL851560 LCG851560:LCH851560 LMC851560:LMD851560 LVY851560:LVZ851560 MFU851560:MFV851560 MPQ851560:MPR851560 MZM851560:MZN851560 NJI851560:NJJ851560 NTE851560:NTF851560 ODA851560:ODB851560 OMW851560:OMX851560 OWS851560:OWT851560 PGO851560:PGP851560 PQK851560:PQL851560 QAG851560:QAH851560 QKC851560:QKD851560 QTY851560:QTZ851560 RDU851560:RDV851560 RNQ851560:RNR851560 RXM851560:RXN851560 SHI851560:SHJ851560 SRE851560:SRF851560 TBA851560:TBB851560 TKW851560:TKX851560 TUS851560:TUT851560 UEO851560:UEP851560 UOK851560:UOL851560 UYG851560:UYH851560 VIC851560:VID851560 VRY851560:VRZ851560 WBU851560:WBV851560 WLQ851560:WLR851560 WVM851560:WVN851560 L917096:M917096 JA917096:JB917096 SW917096:SX917096 ACS917096:ACT917096 AMO917096:AMP917096 AWK917096:AWL917096 BGG917096:BGH917096 BQC917096:BQD917096 BZY917096:BZZ917096 CJU917096:CJV917096 CTQ917096:CTR917096 DDM917096:DDN917096 DNI917096:DNJ917096 DXE917096:DXF917096 EHA917096:EHB917096 EQW917096:EQX917096 FAS917096:FAT917096 FKO917096:FKP917096 FUK917096:FUL917096 GEG917096:GEH917096 GOC917096:GOD917096 GXY917096:GXZ917096 HHU917096:HHV917096 HRQ917096:HRR917096 IBM917096:IBN917096 ILI917096:ILJ917096 IVE917096:IVF917096 JFA917096:JFB917096 JOW917096:JOX917096 JYS917096:JYT917096 KIO917096:KIP917096 KSK917096:KSL917096 LCG917096:LCH917096 LMC917096:LMD917096 LVY917096:LVZ917096 MFU917096:MFV917096 MPQ917096:MPR917096 MZM917096:MZN917096 NJI917096:NJJ917096 NTE917096:NTF917096 ODA917096:ODB917096 OMW917096:OMX917096 OWS917096:OWT917096 PGO917096:PGP917096 PQK917096:PQL917096 QAG917096:QAH917096 QKC917096:QKD917096 QTY917096:QTZ917096 RDU917096:RDV917096 RNQ917096:RNR917096 RXM917096:RXN917096 SHI917096:SHJ917096 SRE917096:SRF917096 TBA917096:TBB917096 TKW917096:TKX917096 TUS917096:TUT917096 UEO917096:UEP917096 UOK917096:UOL917096 UYG917096:UYH917096 VIC917096:VID917096 VRY917096:VRZ917096 WBU917096:WBV917096 WLQ917096:WLR917096 WVM917096:WVN917096 L982632:M982632 JA982632:JB982632 SW982632:SX982632 ACS982632:ACT982632 AMO982632:AMP982632 AWK982632:AWL982632 BGG982632:BGH982632 BQC982632:BQD982632 BZY982632:BZZ982632 CJU982632:CJV982632 CTQ982632:CTR982632 DDM982632:DDN982632 DNI982632:DNJ982632 DXE982632:DXF982632 EHA982632:EHB982632 EQW982632:EQX982632 FAS982632:FAT982632 FKO982632:FKP982632 FUK982632:FUL982632 GEG982632:GEH982632 GOC982632:GOD982632 GXY982632:GXZ982632 HHU982632:HHV982632 HRQ982632:HRR982632 IBM982632:IBN982632 ILI982632:ILJ982632 IVE982632:IVF982632 JFA982632:JFB982632 JOW982632:JOX982632 JYS982632:JYT982632 KIO982632:KIP982632 KSK982632:KSL982632 LCG982632:LCH982632 LMC982632:LMD982632 LVY982632:LVZ982632 MFU982632:MFV982632 MPQ982632:MPR982632 MZM982632:MZN982632 NJI982632:NJJ982632 NTE982632:NTF982632 ODA982632:ODB982632 OMW982632:OMX982632 OWS982632:OWT982632 PGO982632:PGP982632 PQK982632:PQL982632 QAG982632:QAH982632 QKC982632:QKD982632 QTY982632:QTZ982632 RDU982632:RDV982632 RNQ982632:RNR982632 RXM982632:RXN982632 SHI982632:SHJ982632 SRE982632:SRF982632 TBA982632:TBB982632 TKW982632:TKX982632 TUS982632:TUT982632 UEO982632:UEP982632 UOK982632:UOL982632 UYG982632:UYH982632 VIC982632:VID982632 VRY982632:VRZ982632 WBU982632:WBV982632 WLQ982632:WLR982632 WVM982632:WVN982632"/>
    <dataValidation type="list" allowBlank="1" showInputMessage="1" showErrorMessage="1" sqref="X64:X73">
      <formula1>IVA</formula1>
    </dataValidation>
    <dataValidation type="decimal" operator="greaterThan" allowBlank="1" showInputMessage="1" showErrorMessage="1" errorTitle="Error" error="Solo puede ingresar valores numéricos" promptTitle="Debe ingresar un número" sqref="U64:U73">
      <formula1>0</formula1>
    </dataValidation>
    <dataValidation operator="greaterThan" allowBlank="1" showInputMessage="1" showErrorMessage="1" sqref="T64:T73"/>
    <dataValidation type="decimal" operator="greaterThan" allowBlank="1" showInputMessage="1" showErrorMessage="1" error="Sólo puede ingresar valores numéricos" sqref="R64:R73">
      <formula1>0</formula1>
    </dataValidation>
    <dataValidation allowBlank="1" showInputMessage="1" showErrorMessage="1" errorTitle="Error:" error="Debe seleccionar un valor de la lista que aparece en la celda" sqref="C64:J73"/>
    <dataValidation type="list" allowBlank="1" showInputMessage="1" showErrorMessage="1" errorTitle="Error:" error="Debe seleccionar un valor de la lista que aparece en la celda" sqref="B64:B72">
      <formula1>Codigos</formula1>
    </dataValidation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cp:lastPrinted>2020-12-03T18:10:50Z</cp:lastPrinted>
  <dcterms:created xsi:type="dcterms:W3CDTF">2020-10-28T15:18:44Z</dcterms:created>
  <dcterms:modified xsi:type="dcterms:W3CDTF">2022-07-08T17:53:35Z</dcterms:modified>
</cp:coreProperties>
</file>